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Ilka\OneDrive - MROSP\Ilka\"/>
    </mc:Choice>
  </mc:AlternateContent>
  <xr:revisionPtr revIDLastSave="0" documentId="13_ncr:1_{4CF145D9-EEA8-4D49-98B2-F2317B60EDF1}" xr6:coauthVersionLast="47" xr6:coauthVersionMax="47" xr10:uidLastSave="{00000000-0000-0000-0000-000000000000}"/>
  <bookViews>
    <workbookView xWindow="-120" yWindow="-120" windowWidth="29040" windowHeight="15720" firstSheet="1" activeTab="8" xr2:uid="{2D16E3E3-FEE6-41E5-8E02-93757C6E2261}"/>
  </bookViews>
  <sheets>
    <sheet name="TRAVANJ 2024." sheetId="1" r:id="rId1"/>
    <sheet name="SVIBANJ 2024." sheetId="2" r:id="rId2"/>
    <sheet name="LIPANJ 2024." sheetId="3" r:id="rId3"/>
    <sheet name="SRPANJ 2024." sheetId="4" r:id="rId4"/>
    <sheet name="KOLOVOZ 2024." sheetId="5" r:id="rId5"/>
    <sheet name="RUJAN 2024." sheetId="6" r:id="rId6"/>
    <sheet name="LISTOPAD 2024." sheetId="7" r:id="rId7"/>
    <sheet name="STUDENI 2024." sheetId="8" r:id="rId8"/>
    <sheet name="PROSINAC 2024." sheetId="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 i="9" l="1"/>
  <c r="A14" i="9"/>
  <c r="A33" i="9"/>
  <c r="A21" i="9"/>
  <c r="A27" i="9"/>
  <c r="A35" i="9"/>
  <c r="A22" i="9"/>
  <c r="A25" i="9"/>
  <c r="A31" i="8"/>
  <c r="A14" i="7"/>
  <c r="A25" i="7" s="1"/>
  <c r="A15" i="7"/>
  <c r="A21" i="7"/>
  <c r="A18" i="7"/>
  <c r="A37" i="9" l="1"/>
  <c r="A25" i="6"/>
  <c r="A25" i="5"/>
  <c r="A25" i="4"/>
  <c r="A28" i="3"/>
  <c r="A22" i="2"/>
  <c r="A21" i="2"/>
  <c r="A19" i="2"/>
  <c r="A18" i="2"/>
  <c r="A17" i="2"/>
  <c r="A24" i="2" s="1"/>
  <c r="A15" i="1"/>
</calcChain>
</file>

<file path=xl/sharedStrings.xml><?xml version="1.0" encoding="utf-8"?>
<sst xmlns="http://schemas.openxmlformats.org/spreadsheetml/2006/main" count="351" uniqueCount="75">
  <si>
    <t>INFORMACIJE O TROŠENJU SREDSTAVA</t>
  </si>
  <si>
    <t>ZA TRAVANJ 2024. GODINE</t>
  </si>
  <si>
    <t>Sukladno Naputku o okvirnom sadržaju, minimalnom skupu podataka te načinu javne objave informacija o trošenju sredstava na mrežnim stranicama jedinica lokalne i područne (regionalne) samouprave te proračunskih i izvanproračunskih korisnika državnog proračuna i jedinica lokalne i područne (regionalne) samouprave (Narodne novine 59/23), Ministarstvo financija će, sukladno članku 6. stavku 4. Naputka objavljivati na svojim mrežnim stranicama isključivo isplate s jedinstvenog računa državnog proračuna koje se izvršavaju izravno na račune krajnjih primatelja. Sve ostale isplate, proračunski korisnik Akademija socijalne skrbi objavljuje,sukladno Naputku, trenutno na mrežnim stranicama Ministarstva rada, mirovinskog sustava, obitelji i socijalne politike.</t>
  </si>
  <si>
    <t>OBVEZNIK: AKADEMIJA SOCIJALNE SKRBI</t>
  </si>
  <si>
    <t>Isplaćeni iznos</t>
  </si>
  <si>
    <t xml:space="preserve">                                Vrsta rashoda i izdatka</t>
  </si>
  <si>
    <t>Bruto plaće (ukupni iznos bez bolovanja na teret HZZO)</t>
  </si>
  <si>
    <t>Ostali rashodi za zaposlene</t>
  </si>
  <si>
    <t>Doprinos na bruto</t>
  </si>
  <si>
    <t>Naknade za prijevoz, za rad na terenu i odvojeni život</t>
  </si>
  <si>
    <t xml:space="preserve">                                Ukupno za travanj 2024. </t>
  </si>
  <si>
    <t>INFORMACIJA O TROŠENJU SREDSTAVA</t>
  </si>
  <si>
    <t>ZA SVIBANJ 2024. GODINE</t>
  </si>
  <si>
    <t>Plaće za prekovremeni rad</t>
  </si>
  <si>
    <t>Službena putovanja</t>
  </si>
  <si>
    <t>Stručno usavršavanje zaposlenika</t>
  </si>
  <si>
    <t>Uredski materijal i ostali materijalni rashodi</t>
  </si>
  <si>
    <t>Usluge telefona, pošte i prijevoza</t>
  </si>
  <si>
    <t>Zakupnine i najamnine</t>
  </si>
  <si>
    <t>Ostale usluge</t>
  </si>
  <si>
    <t>Naknade za rad predstavničkih i izvršnih tijela, povjerenstva i slično</t>
  </si>
  <si>
    <t>Pristojbe i naknade</t>
  </si>
  <si>
    <t>Uredska oprema i namještaj</t>
  </si>
  <si>
    <t xml:space="preserve">                                Ukupno za svibanj</t>
  </si>
  <si>
    <t>Naziv primatelja</t>
  </si>
  <si>
    <t>OIB primatelja</t>
  </si>
  <si>
    <t>Sjedište primatelja</t>
  </si>
  <si>
    <t>Način objave isplaćenog iznosa</t>
  </si>
  <si>
    <t>Vrsta rashoda i izdatka</t>
  </si>
  <si>
    <t>MARTINA PERIĆ</t>
  </si>
  <si>
    <t>GDPR</t>
  </si>
  <si>
    <t>3237 Intelektualne i osobne usluge (podatak o iznosu isplate sadržava, osim neto iznosa koji je isplaćen fizičkoj osobi, i isplaćeni porez na dohodak i doprinose (za mirovinsko i obvezno zdravstveno osiguranje) primateljima javnih davanja.)</t>
  </si>
  <si>
    <t>ZA LIPANJ 2024. GODINE</t>
  </si>
  <si>
    <t>Sitni inventar</t>
  </si>
  <si>
    <t>Usluge promidžbe i informiranja</t>
  </si>
  <si>
    <t>Naknada troškova osobama izvan radnog odnosa</t>
  </si>
  <si>
    <t>Reprezentacija</t>
  </si>
  <si>
    <t xml:space="preserve">                                Ukupno za lipanj</t>
  </si>
  <si>
    <t>IVA TADIĆ</t>
  </si>
  <si>
    <t>ZA SRPANJ 2024. GODINE</t>
  </si>
  <si>
    <t xml:space="preserve">                                Ukupno za srpanj</t>
  </si>
  <si>
    <t>Energija</t>
  </si>
  <si>
    <t>Intelektualne i osobne usluge</t>
  </si>
  <si>
    <t>DUNJA LAKUŠ</t>
  </si>
  <si>
    <t>IVAN TANTA</t>
  </si>
  <si>
    <t>ZA KOLOVOZ 2024. GODINE</t>
  </si>
  <si>
    <t>Računalne usluge</t>
  </si>
  <si>
    <t>Ostali nespomenuti rashodi poslovanja</t>
  </si>
  <si>
    <t xml:space="preserve">                                Ukupno za kolovoz</t>
  </si>
  <si>
    <t>Zatezne kamate</t>
  </si>
  <si>
    <t>ZA RUJAN 2024. GODINE</t>
  </si>
  <si>
    <t xml:space="preserve">                                Ukupno za rujan</t>
  </si>
  <si>
    <t>ZA LISTOPAD 2024. GODINE</t>
  </si>
  <si>
    <t>ZORAN KOMAR</t>
  </si>
  <si>
    <t xml:space="preserve">                                Ukupno za listopad</t>
  </si>
  <si>
    <t>ZA STUDENI 2024. GODINE</t>
  </si>
  <si>
    <t>PAULINA POLAK</t>
  </si>
  <si>
    <t xml:space="preserve">                                Ukupno za studeni</t>
  </si>
  <si>
    <t>Zdrastvene i veterinarske usluge</t>
  </si>
  <si>
    <t>Ostali nespomenuti rashodi za zaposlene</t>
  </si>
  <si>
    <t>Ulaganje u računalne programe</t>
  </si>
  <si>
    <t>ZA PROSINAC 2024. GODINE</t>
  </si>
  <si>
    <t xml:space="preserve">                                Ukupno za prosinac</t>
  </si>
  <si>
    <t>Materijal i djelovi zatekuće i investicijsko održavanje</t>
  </si>
  <si>
    <t>Usluge tekućeg i investicijskog održavanja</t>
  </si>
  <si>
    <t>SANJA HELFRIH</t>
  </si>
  <si>
    <t>IRENA MAJSTOROVIĆ</t>
  </si>
  <si>
    <t>IVA RADIĆ</t>
  </si>
  <si>
    <t>IVAN ŠIMOVIĆ</t>
  </si>
  <si>
    <t>MIRELA ŽUPAN</t>
  </si>
  <si>
    <t>SVEN NOVOSEL</t>
  </si>
  <si>
    <t>NELA PAMUKOVIĆ</t>
  </si>
  <si>
    <t>MARIJA PENAVA ŠIMAC</t>
  </si>
  <si>
    <t>MARIJANA SENJAK</t>
  </si>
  <si>
    <t>SILVIJA SRĐAK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</si>
</sst>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8" x14ac:knownFonts="1">
    <font>
      <sz val="11"/>
      <color theme="1"/>
      <name val="Aptos Narrow"/>
      <family val="2"/>
      <charset val="238"/>
      <scheme val="minor"/>
    </font>
    <font>
      <sz val="11"/>
      <color theme="1"/>
      <name val="Aptos Narrow"/>
      <family val="2"/>
      <charset val="238"/>
      <scheme val="minor"/>
    </font>
    <font>
      <b/>
      <sz val="10"/>
      <color theme="1"/>
      <name val="Arial"/>
      <family val="2"/>
      <charset val="238"/>
    </font>
    <font>
      <sz val="10"/>
      <color theme="1"/>
      <name val="Arial"/>
      <family val="2"/>
      <charset val="238"/>
    </font>
    <font>
      <b/>
      <i/>
      <sz val="10"/>
      <color theme="1"/>
      <name val="Arial"/>
      <family val="2"/>
      <charset val="238"/>
    </font>
    <font>
      <sz val="11"/>
      <color theme="1"/>
      <name val="Aptos Narrow"/>
      <family val="2"/>
      <scheme val="minor"/>
    </font>
    <font>
      <sz val="9"/>
      <color rgb="FF000000"/>
      <name val="Arial"/>
      <family val="2"/>
    </font>
    <font>
      <sz val="8"/>
      <color theme="1"/>
      <name val="Arial"/>
      <family val="2"/>
      <charset val="238"/>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8"/>
      </top>
      <bottom style="thin">
        <color indexed="64"/>
      </bottom>
      <diagonal/>
    </border>
    <border>
      <left/>
      <right style="thin">
        <color indexed="64"/>
      </right>
      <top style="thin">
        <color indexed="64"/>
      </top>
      <bottom style="thin">
        <color indexed="8"/>
      </bottom>
      <diagonal/>
    </border>
  </borders>
  <cellStyleXfs count="3">
    <xf numFmtId="0" fontId="0" fillId="0" borderId="0"/>
    <xf numFmtId="43" fontId="1" fillId="0" borderId="0" applyFont="0" applyFill="0" applyBorder="0" applyAlignment="0" applyProtection="0"/>
    <xf numFmtId="0" fontId="5" fillId="0" borderId="0"/>
  </cellStyleXfs>
  <cellXfs count="58">
    <xf numFmtId="0" fontId="0" fillId="0" borderId="0" xfId="0"/>
    <xf numFmtId="0" fontId="3" fillId="0" borderId="0" xfId="0" applyFont="1" applyAlignment="1">
      <alignment horizontal="left"/>
    </xf>
    <xf numFmtId="0" fontId="2" fillId="0" borderId="0" xfId="0" applyFont="1"/>
    <xf numFmtId="0" fontId="3" fillId="0" borderId="0" xfId="0" applyFont="1"/>
    <xf numFmtId="0" fontId="2" fillId="0" borderId="1" xfId="0" applyFont="1" applyBorder="1" applyAlignment="1">
      <alignment horizontal="center"/>
    </xf>
    <xf numFmtId="43" fontId="0" fillId="0" borderId="1" xfId="1" applyFont="1" applyBorder="1" applyAlignment="1">
      <alignment horizontal="left" vertical="center"/>
    </xf>
    <xf numFmtId="0" fontId="3" fillId="0" borderId="1" xfId="0" applyFont="1" applyBorder="1" applyAlignment="1">
      <alignment horizontal="center"/>
    </xf>
    <xf numFmtId="43" fontId="0" fillId="0" borderId="1" xfId="1" applyFont="1" applyBorder="1" applyAlignment="1">
      <alignment horizontal="center"/>
    </xf>
    <xf numFmtId="43" fontId="4" fillId="0" borderId="1" xfId="1" applyFont="1" applyBorder="1" applyAlignment="1">
      <alignment horizontal="center"/>
    </xf>
    <xf numFmtId="0" fontId="2" fillId="0" borderId="0" xfId="2" applyFont="1"/>
    <xf numFmtId="0" fontId="3" fillId="0" borderId="0" xfId="2" applyFont="1"/>
    <xf numFmtId="0" fontId="2" fillId="0" borderId="1" xfId="2" applyFont="1" applyBorder="1" applyAlignment="1">
      <alignment horizontal="center"/>
    </xf>
    <xf numFmtId="4" fontId="0" fillId="0" borderId="5" xfId="0" applyNumberFormat="1" applyBorder="1"/>
    <xf numFmtId="0" fontId="3" fillId="0" borderId="1" xfId="2" applyFont="1" applyBorder="1" applyAlignment="1">
      <alignment horizontal="center"/>
    </xf>
    <xf numFmtId="0" fontId="3" fillId="0" borderId="1" xfId="2" applyFont="1" applyBorder="1"/>
    <xf numFmtId="2" fontId="0" fillId="0" borderId="5" xfId="0" applyNumberFormat="1" applyBorder="1"/>
    <xf numFmtId="0" fontId="0" fillId="0" borderId="5" xfId="0" applyBorder="1"/>
    <xf numFmtId="4" fontId="3" fillId="0" borderId="1" xfId="2" applyNumberFormat="1" applyFont="1" applyBorder="1"/>
    <xf numFmtId="4" fontId="4" fillId="0" borderId="1" xfId="2" applyNumberFormat="1" applyFont="1" applyBorder="1"/>
    <xf numFmtId="0" fontId="2" fillId="0" borderId="1" xfId="2" applyFont="1" applyBorder="1" applyAlignment="1">
      <alignment horizontal="center" vertical="center"/>
    </xf>
    <xf numFmtId="0" fontId="2" fillId="0" borderId="1" xfId="2" applyFont="1" applyBorder="1" applyAlignment="1">
      <alignment horizontal="center" vertical="center" wrapText="1"/>
    </xf>
    <xf numFmtId="0" fontId="6" fillId="0" borderId="1" xfId="2" applyFont="1" applyBorder="1" applyAlignment="1">
      <alignment vertical="center"/>
    </xf>
    <xf numFmtId="0" fontId="5" fillId="0" borderId="1" xfId="2" applyBorder="1" applyAlignment="1">
      <alignment horizontal="center" vertical="center"/>
    </xf>
    <xf numFmtId="0" fontId="7" fillId="0" borderId="1" xfId="2" applyFont="1" applyBorder="1" applyAlignment="1">
      <alignment vertical="center" wrapText="1"/>
    </xf>
    <xf numFmtId="2" fontId="6" fillId="0" borderId="1" xfId="2" applyNumberFormat="1" applyFont="1" applyBorder="1" applyAlignment="1">
      <alignment horizontal="center" vertical="center"/>
    </xf>
    <xf numFmtId="0" fontId="3" fillId="0" borderId="2" xfId="2" applyFont="1" applyBorder="1" applyAlignment="1">
      <alignment horizontal="left"/>
    </xf>
    <xf numFmtId="0" fontId="3" fillId="0" borderId="3" xfId="2" applyFont="1" applyBorder="1" applyAlignment="1">
      <alignment horizontal="left"/>
    </xf>
    <xf numFmtId="0" fontId="3" fillId="0" borderId="4" xfId="2" applyFont="1" applyBorder="1" applyAlignment="1">
      <alignment horizontal="left"/>
    </xf>
    <xf numFmtId="4" fontId="3" fillId="0" borderId="0" xfId="2" applyNumberFormat="1" applyFont="1"/>
    <xf numFmtId="2" fontId="6" fillId="0" borderId="1" xfId="2" applyNumberFormat="1" applyFont="1" applyBorder="1" applyAlignment="1">
      <alignment horizontal="right" vertical="center"/>
    </xf>
    <xf numFmtId="4" fontId="0" fillId="0" borderId="0" xfId="0" applyNumberFormat="1"/>
    <xf numFmtId="4" fontId="6" fillId="0" borderId="1" xfId="2" applyNumberFormat="1" applyFont="1" applyBorder="1" applyAlignment="1">
      <alignment horizontal="right" vertical="center"/>
    </xf>
    <xf numFmtId="4" fontId="0" fillId="0" borderId="4" xfId="0" applyNumberFormat="1" applyBorder="1"/>
    <xf numFmtId="0" fontId="3" fillId="0" borderId="7" xfId="2" applyFont="1" applyBorder="1" applyAlignment="1">
      <alignment horizontal="left"/>
    </xf>
    <xf numFmtId="0" fontId="3" fillId="0" borderId="8" xfId="2" applyFont="1" applyBorder="1" applyAlignment="1">
      <alignment horizontal="left"/>
    </xf>
    <xf numFmtId="4" fontId="0" fillId="0" borderId="9" xfId="0" applyNumberFormat="1" applyBorder="1"/>
    <xf numFmtId="4" fontId="0" fillId="0" borderId="0" xfId="0" applyNumberFormat="1" applyAlignment="1">
      <alignment horizontal="right"/>
    </xf>
    <xf numFmtId="4" fontId="0" fillId="0" borderId="10" xfId="0" applyNumberFormat="1" applyBorder="1" applyAlignment="1">
      <alignment horizontal="right"/>
    </xf>
    <xf numFmtId="0" fontId="4" fillId="0" borderId="1" xfId="0" applyFont="1" applyBorder="1" applyAlignment="1">
      <alignment horizontal="left"/>
    </xf>
    <xf numFmtId="0" fontId="2" fillId="0" borderId="0" xfId="0" applyFont="1" applyAlignment="1">
      <alignment horizontal="center"/>
    </xf>
    <xf numFmtId="0" fontId="3" fillId="0" borderId="0" xfId="0" applyFont="1" applyAlignment="1">
      <alignment horizontal="left" wrapText="1"/>
    </xf>
    <xf numFmtId="0" fontId="3" fillId="0" borderId="0" xfId="0" applyFont="1" applyAlignment="1">
      <alignment horizontal="left"/>
    </xf>
    <xf numFmtId="0" fontId="2" fillId="0" borderId="2" xfId="0" applyFont="1" applyBorder="1"/>
    <xf numFmtId="0" fontId="2" fillId="0" borderId="3" xfId="0" applyFont="1" applyBorder="1"/>
    <xf numFmtId="0" fontId="2" fillId="0" borderId="4" xfId="0" applyFont="1" applyBorder="1"/>
    <xf numFmtId="0" fontId="3" fillId="0" borderId="1" xfId="0" applyFont="1" applyBorder="1"/>
    <xf numFmtId="0" fontId="3" fillId="0" borderId="1" xfId="2" applyFont="1" applyBorder="1"/>
    <xf numFmtId="0" fontId="4" fillId="0" borderId="1" xfId="2" applyFont="1" applyBorder="1" applyAlignment="1">
      <alignment horizontal="left"/>
    </xf>
    <xf numFmtId="0" fontId="3" fillId="0" borderId="2" xfId="2" applyFont="1" applyBorder="1" applyAlignment="1">
      <alignment horizontal="left"/>
    </xf>
    <xf numFmtId="0" fontId="3" fillId="0" borderId="3" xfId="2" applyFont="1" applyBorder="1" applyAlignment="1">
      <alignment horizontal="left"/>
    </xf>
    <xf numFmtId="0" fontId="3" fillId="0" borderId="4" xfId="2" applyFont="1" applyBorder="1" applyAlignment="1">
      <alignment horizontal="left"/>
    </xf>
    <xf numFmtId="0" fontId="2" fillId="0" borderId="0" xfId="2" applyFont="1" applyAlignment="1">
      <alignment horizontal="center"/>
    </xf>
    <xf numFmtId="0" fontId="2" fillId="0" borderId="0" xfId="2" applyFont="1" applyAlignment="1">
      <alignment horizontal="left"/>
    </xf>
    <xf numFmtId="0" fontId="3" fillId="0" borderId="0" xfId="2" applyFont="1" applyAlignment="1">
      <alignment horizontal="left"/>
    </xf>
    <xf numFmtId="0" fontId="2" fillId="0" borderId="2" xfId="2" applyFont="1" applyBorder="1" applyAlignment="1">
      <alignment horizontal="center"/>
    </xf>
    <xf numFmtId="0" fontId="2" fillId="0" borderId="3" xfId="2" applyFont="1" applyBorder="1" applyAlignment="1">
      <alignment horizontal="center"/>
    </xf>
    <xf numFmtId="0" fontId="2" fillId="0" borderId="4" xfId="2" applyFont="1" applyBorder="1" applyAlignment="1">
      <alignment horizontal="center"/>
    </xf>
    <xf numFmtId="0" fontId="3" fillId="0" borderId="6" xfId="2" applyFont="1" applyBorder="1"/>
  </cellXfs>
  <cellStyles count="3">
    <cellStyle name="Normalno" xfId="0" builtinId="0"/>
    <cellStyle name="Normalno 2" xfId="2" xr:uid="{2AEE7799-A994-44FF-9A1E-30FA689109CA}"/>
    <cellStyle name="Zarez"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D777-ED73-41D5-8EA8-18AC6E519EA2}">
  <dimension ref="A1:E15"/>
  <sheetViews>
    <sheetView workbookViewId="0">
      <selection activeCell="A5" sqref="A5:E5"/>
    </sheetView>
  </sheetViews>
  <sheetFormatPr defaultRowHeight="15" x14ac:dyDescent="0.25"/>
  <cols>
    <col min="1" max="1" width="21.7109375" customWidth="1"/>
    <col min="2" max="2" width="9.5703125" customWidth="1"/>
    <col min="3" max="4" width="18.140625" customWidth="1"/>
    <col min="5" max="5" width="36.42578125" customWidth="1"/>
  </cols>
  <sheetData>
    <row r="1" spans="1:5" x14ac:dyDescent="0.25">
      <c r="A1" s="39" t="s">
        <v>0</v>
      </c>
      <c r="B1" s="39"/>
      <c r="C1" s="39"/>
      <c r="D1" s="39"/>
      <c r="E1" s="39"/>
    </row>
    <row r="2" spans="1:5" x14ac:dyDescent="0.25">
      <c r="A2" s="39" t="s">
        <v>1</v>
      </c>
      <c r="B2" s="39"/>
      <c r="C2" s="39"/>
      <c r="D2" s="39"/>
      <c r="E2" s="39"/>
    </row>
    <row r="3" spans="1:5" x14ac:dyDescent="0.25">
      <c r="A3" s="39"/>
      <c r="B3" s="39"/>
      <c r="C3" s="39"/>
      <c r="D3" s="39"/>
      <c r="E3" s="39"/>
    </row>
    <row r="4" spans="1:5" x14ac:dyDescent="0.25">
      <c r="A4" s="39"/>
      <c r="B4" s="39"/>
      <c r="C4" s="39"/>
      <c r="D4" s="39"/>
      <c r="E4" s="39"/>
    </row>
    <row r="5" spans="1:5" ht="92.25" customHeight="1" x14ac:dyDescent="0.25">
      <c r="A5" s="40" t="s">
        <v>2</v>
      </c>
      <c r="B5" s="40"/>
      <c r="C5" s="40"/>
      <c r="D5" s="40"/>
      <c r="E5" s="40"/>
    </row>
    <row r="6" spans="1:5" x14ac:dyDescent="0.25">
      <c r="A6" s="41"/>
      <c r="B6" s="41"/>
      <c r="C6" s="41"/>
      <c r="D6" s="41"/>
      <c r="E6" s="41"/>
    </row>
    <row r="7" spans="1:5" x14ac:dyDescent="0.25">
      <c r="A7" s="1"/>
      <c r="B7" s="1"/>
      <c r="C7" s="1"/>
      <c r="D7" s="1"/>
      <c r="E7" s="1"/>
    </row>
    <row r="8" spans="1:5" x14ac:dyDescent="0.25">
      <c r="A8" s="2" t="s">
        <v>3</v>
      </c>
      <c r="B8" s="3"/>
      <c r="C8" s="3"/>
      <c r="D8" s="3"/>
      <c r="E8" s="3"/>
    </row>
    <row r="9" spans="1:5" x14ac:dyDescent="0.25">
      <c r="A9" s="3"/>
      <c r="B9" s="3"/>
      <c r="C9" s="3"/>
      <c r="D9" s="3"/>
      <c r="E9" s="3"/>
    </row>
    <row r="10" spans="1:5" x14ac:dyDescent="0.25">
      <c r="A10" s="4" t="s">
        <v>4</v>
      </c>
      <c r="B10" s="42" t="s">
        <v>5</v>
      </c>
      <c r="C10" s="43"/>
      <c r="D10" s="43"/>
      <c r="E10" s="44"/>
    </row>
    <row r="11" spans="1:5" x14ac:dyDescent="0.25">
      <c r="A11" s="5">
        <v>4102.47</v>
      </c>
      <c r="B11" s="6">
        <v>3111</v>
      </c>
      <c r="C11" s="45" t="s">
        <v>6</v>
      </c>
      <c r="D11" s="45"/>
      <c r="E11" s="45"/>
    </row>
    <row r="12" spans="1:5" x14ac:dyDescent="0.25">
      <c r="A12" s="7">
        <v>100</v>
      </c>
      <c r="B12" s="6">
        <v>3121</v>
      </c>
      <c r="C12" s="45" t="s">
        <v>7</v>
      </c>
      <c r="D12" s="45"/>
      <c r="E12" s="45"/>
    </row>
    <row r="13" spans="1:5" x14ac:dyDescent="0.25">
      <c r="A13" s="7">
        <v>676.91</v>
      </c>
      <c r="B13" s="6">
        <v>3132</v>
      </c>
      <c r="C13" s="45" t="s">
        <v>8</v>
      </c>
      <c r="D13" s="45"/>
      <c r="E13" s="45"/>
    </row>
    <row r="14" spans="1:5" x14ac:dyDescent="0.25">
      <c r="A14" s="7">
        <v>97.29</v>
      </c>
      <c r="B14" s="6">
        <v>3212</v>
      </c>
      <c r="C14" s="45" t="s">
        <v>9</v>
      </c>
      <c r="D14" s="45"/>
      <c r="E14" s="45"/>
    </row>
    <row r="15" spans="1:5" x14ac:dyDescent="0.25">
      <c r="A15" s="8">
        <f>SUM(A11:A14)</f>
        <v>4976.67</v>
      </c>
      <c r="B15" s="38" t="s">
        <v>10</v>
      </c>
      <c r="C15" s="38"/>
      <c r="D15" s="38"/>
      <c r="E15" s="38"/>
    </row>
  </sheetData>
  <mergeCells count="12">
    <mergeCell ref="B15:E15"/>
    <mergeCell ref="A1:E1"/>
    <mergeCell ref="A2:E2"/>
    <mergeCell ref="A3:E3"/>
    <mergeCell ref="A4:E4"/>
    <mergeCell ref="A5:E5"/>
    <mergeCell ref="A6:E6"/>
    <mergeCell ref="B10:E10"/>
    <mergeCell ref="C11:E11"/>
    <mergeCell ref="C12:E12"/>
    <mergeCell ref="C13:E13"/>
    <mergeCell ref="C14:E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F712F-4816-4FD8-AC42-9B7A9D6453F8}">
  <dimension ref="A1:E29"/>
  <sheetViews>
    <sheetView topLeftCell="A4" workbookViewId="0">
      <selection activeCell="A25" sqref="A25"/>
    </sheetView>
  </sheetViews>
  <sheetFormatPr defaultColWidth="21.7109375" defaultRowHeight="15" x14ac:dyDescent="0.25"/>
  <cols>
    <col min="2" max="2" width="9.5703125" customWidth="1"/>
    <col min="3" max="4" width="18.140625" customWidth="1"/>
    <col min="5" max="5" width="36.42578125" customWidth="1"/>
  </cols>
  <sheetData>
    <row r="1" spans="1:5" x14ac:dyDescent="0.25">
      <c r="A1" s="51" t="s">
        <v>11</v>
      </c>
      <c r="B1" s="51"/>
      <c r="C1" s="51"/>
      <c r="D1" s="51"/>
      <c r="E1" s="51"/>
    </row>
    <row r="2" spans="1:5" x14ac:dyDescent="0.25">
      <c r="A2" s="51" t="s">
        <v>12</v>
      </c>
      <c r="B2" s="51"/>
      <c r="C2" s="51"/>
      <c r="D2" s="51"/>
      <c r="E2" s="51"/>
    </row>
    <row r="3" spans="1:5" x14ac:dyDescent="0.25">
      <c r="A3" s="51"/>
      <c r="B3" s="51"/>
      <c r="C3" s="51"/>
      <c r="D3" s="51"/>
      <c r="E3" s="51"/>
    </row>
    <row r="4" spans="1:5" x14ac:dyDescent="0.25">
      <c r="A4" s="52" t="s">
        <v>3</v>
      </c>
      <c r="B4" s="52"/>
      <c r="C4" s="52"/>
      <c r="D4" s="52"/>
      <c r="E4" s="52"/>
    </row>
    <row r="5" spans="1:5" x14ac:dyDescent="0.25">
      <c r="A5" s="51"/>
      <c r="B5" s="51"/>
      <c r="C5" s="51"/>
      <c r="D5" s="51"/>
      <c r="E5" s="51"/>
    </row>
    <row r="6" spans="1:5" ht="96.75" customHeight="1" x14ac:dyDescent="0.25">
      <c r="A6" s="40" t="s">
        <v>2</v>
      </c>
      <c r="B6" s="40"/>
      <c r="C6" s="40"/>
      <c r="D6" s="40"/>
      <c r="E6" s="40"/>
    </row>
    <row r="7" spans="1:5" x14ac:dyDescent="0.25">
      <c r="A7" s="53"/>
      <c r="B7" s="53"/>
      <c r="C7" s="53"/>
      <c r="D7" s="53"/>
      <c r="E7" s="53"/>
    </row>
    <row r="8" spans="1:5" x14ac:dyDescent="0.25">
      <c r="A8" s="9" t="s">
        <v>3</v>
      </c>
      <c r="B8" s="10"/>
      <c r="C8" s="10"/>
      <c r="D8" s="10"/>
      <c r="E8" s="10"/>
    </row>
    <row r="9" spans="1:5" x14ac:dyDescent="0.25">
      <c r="A9" s="10"/>
      <c r="B9" s="10"/>
      <c r="C9" s="10"/>
      <c r="D9" s="10"/>
      <c r="E9" s="10"/>
    </row>
    <row r="10" spans="1:5" x14ac:dyDescent="0.25">
      <c r="A10" s="11" t="s">
        <v>4</v>
      </c>
      <c r="B10" s="54" t="s">
        <v>5</v>
      </c>
      <c r="C10" s="55"/>
      <c r="D10" s="55"/>
      <c r="E10" s="56"/>
    </row>
    <row r="11" spans="1:5" x14ac:dyDescent="0.25">
      <c r="A11" s="12">
        <v>25763.91</v>
      </c>
      <c r="B11" s="13">
        <v>3111</v>
      </c>
      <c r="C11" s="46" t="s">
        <v>6</v>
      </c>
      <c r="D11" s="46"/>
      <c r="E11" s="46"/>
    </row>
    <row r="12" spans="1:5" x14ac:dyDescent="0.25">
      <c r="A12" s="15">
        <v>179.8</v>
      </c>
      <c r="B12" s="13">
        <v>3113</v>
      </c>
      <c r="C12" s="46" t="s">
        <v>13</v>
      </c>
      <c r="D12" s="46"/>
      <c r="E12" s="46"/>
    </row>
    <row r="13" spans="1:5" x14ac:dyDescent="0.25">
      <c r="A13" s="12">
        <v>4293.6499999999996</v>
      </c>
      <c r="B13" s="13">
        <v>3132</v>
      </c>
      <c r="C13" s="46" t="s">
        <v>8</v>
      </c>
      <c r="D13" s="46"/>
      <c r="E13" s="46"/>
    </row>
    <row r="14" spans="1:5" x14ac:dyDescent="0.25">
      <c r="A14" s="16">
        <v>279.99</v>
      </c>
      <c r="B14" s="13">
        <v>3211</v>
      </c>
      <c r="C14" s="46" t="s">
        <v>14</v>
      </c>
      <c r="D14" s="46"/>
      <c r="E14" s="46"/>
    </row>
    <row r="15" spans="1:5" x14ac:dyDescent="0.25">
      <c r="A15" s="16">
        <v>583.14</v>
      </c>
      <c r="B15" s="13">
        <v>3212</v>
      </c>
      <c r="C15" s="46" t="s">
        <v>9</v>
      </c>
      <c r="D15" s="46"/>
      <c r="E15" s="46"/>
    </row>
    <row r="16" spans="1:5" x14ac:dyDescent="0.25">
      <c r="A16" s="16">
        <v>230</v>
      </c>
      <c r="B16" s="13">
        <v>3213</v>
      </c>
      <c r="C16" s="48" t="s">
        <v>15</v>
      </c>
      <c r="D16" s="49"/>
      <c r="E16" s="50"/>
    </row>
    <row r="17" spans="1:5" x14ac:dyDescent="0.25">
      <c r="A17" s="16">
        <f>270+361.42+260+40.14</f>
        <v>931.56000000000006</v>
      </c>
      <c r="B17" s="13">
        <v>3221</v>
      </c>
      <c r="C17" s="48" t="s">
        <v>16</v>
      </c>
      <c r="D17" s="49"/>
      <c r="E17" s="50"/>
    </row>
    <row r="18" spans="1:5" x14ac:dyDescent="0.25">
      <c r="A18" s="16">
        <f>36.49+64.52+148.83+200+16.08</f>
        <v>465.92</v>
      </c>
      <c r="B18" s="13">
        <v>3231</v>
      </c>
      <c r="C18" s="46" t="s">
        <v>17</v>
      </c>
      <c r="D18" s="46"/>
      <c r="E18" s="46"/>
    </row>
    <row r="19" spans="1:5" x14ac:dyDescent="0.25">
      <c r="A19" s="12">
        <f>4375+4375+1727.46+4375+1712.4</f>
        <v>16564.86</v>
      </c>
      <c r="B19" s="13">
        <v>3235</v>
      </c>
      <c r="C19" s="48" t="s">
        <v>18</v>
      </c>
      <c r="D19" s="49"/>
      <c r="E19" s="50"/>
    </row>
    <row r="20" spans="1:5" x14ac:dyDescent="0.25">
      <c r="A20" s="17">
        <v>610</v>
      </c>
      <c r="B20" s="13">
        <v>3239</v>
      </c>
      <c r="C20" s="48" t="s">
        <v>19</v>
      </c>
      <c r="D20" s="49"/>
      <c r="E20" s="50"/>
    </row>
    <row r="21" spans="1:5" x14ac:dyDescent="0.25">
      <c r="A21" s="17">
        <f>14829.52+660.37</f>
        <v>15489.890000000001</v>
      </c>
      <c r="B21" s="13">
        <v>3291</v>
      </c>
      <c r="C21" s="46" t="s">
        <v>20</v>
      </c>
      <c r="D21" s="46"/>
      <c r="E21" s="46"/>
    </row>
    <row r="22" spans="1:5" x14ac:dyDescent="0.25">
      <c r="A22" s="16">
        <f>207.81+166.25</f>
        <v>374.06</v>
      </c>
      <c r="B22" s="13">
        <v>3295</v>
      </c>
      <c r="C22" s="46" t="s">
        <v>21</v>
      </c>
      <c r="D22" s="46"/>
      <c r="E22" s="46"/>
    </row>
    <row r="23" spans="1:5" x14ac:dyDescent="0.25">
      <c r="A23" s="12">
        <v>16461.25</v>
      </c>
      <c r="B23" s="13">
        <v>4221</v>
      </c>
      <c r="C23" s="46" t="s">
        <v>22</v>
      </c>
      <c r="D23" s="46"/>
      <c r="E23" s="46"/>
    </row>
    <row r="24" spans="1:5" x14ac:dyDescent="0.25">
      <c r="A24" s="18">
        <f>SUM(A11:A23)</f>
        <v>82228.03</v>
      </c>
      <c r="B24" s="47" t="s">
        <v>23</v>
      </c>
      <c r="C24" s="47"/>
      <c r="D24" s="47"/>
      <c r="E24" s="47"/>
    </row>
    <row r="27" spans="1:5" ht="25.5" x14ac:dyDescent="0.25">
      <c r="A27" s="19" t="s">
        <v>24</v>
      </c>
      <c r="B27" s="19" t="s">
        <v>25</v>
      </c>
      <c r="C27" s="19" t="s">
        <v>26</v>
      </c>
      <c r="D27" s="20" t="s">
        <v>27</v>
      </c>
      <c r="E27" s="19" t="s">
        <v>28</v>
      </c>
    </row>
    <row r="28" spans="1:5" ht="67.5" x14ac:dyDescent="0.25">
      <c r="A28" s="21" t="s">
        <v>29</v>
      </c>
      <c r="B28" s="22" t="s">
        <v>30</v>
      </c>
      <c r="C28" s="22" t="s">
        <v>30</v>
      </c>
      <c r="D28" s="24">
        <v>406.49</v>
      </c>
      <c r="E28" s="23" t="s">
        <v>31</v>
      </c>
    </row>
    <row r="29" spans="1:5" ht="64.5" customHeight="1" x14ac:dyDescent="0.25"/>
  </sheetData>
  <mergeCells count="22">
    <mergeCell ref="C14:E14"/>
    <mergeCell ref="A1:E1"/>
    <mergeCell ref="A2:E2"/>
    <mergeCell ref="A3:E3"/>
    <mergeCell ref="A4:E4"/>
    <mergeCell ref="A5:E5"/>
    <mergeCell ref="A6:E6"/>
    <mergeCell ref="A7:E7"/>
    <mergeCell ref="B10:E10"/>
    <mergeCell ref="C11:E11"/>
    <mergeCell ref="C12:E12"/>
    <mergeCell ref="C13:E13"/>
    <mergeCell ref="C23:E23"/>
    <mergeCell ref="B24:E24"/>
    <mergeCell ref="C15:E15"/>
    <mergeCell ref="C17:E17"/>
    <mergeCell ref="C18:E18"/>
    <mergeCell ref="C20:E20"/>
    <mergeCell ref="C21:E21"/>
    <mergeCell ref="C22:E22"/>
    <mergeCell ref="C16:E16"/>
    <mergeCell ref="C19:E1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6CDB5-1D1C-4886-99D1-A4383586DBDD}">
  <dimension ref="A1:E33"/>
  <sheetViews>
    <sheetView topLeftCell="A6" workbookViewId="0">
      <selection activeCell="C23" sqref="C23:E23"/>
    </sheetView>
  </sheetViews>
  <sheetFormatPr defaultRowHeight="15" x14ac:dyDescent="0.25"/>
  <cols>
    <col min="1" max="1" width="20" customWidth="1"/>
    <col min="2" max="2" width="13" customWidth="1"/>
    <col min="3" max="3" width="16.85546875" customWidth="1"/>
    <col min="4" max="4" width="13.28515625" customWidth="1"/>
    <col min="5" max="5" width="40.28515625" customWidth="1"/>
  </cols>
  <sheetData>
    <row r="1" spans="1:5" x14ac:dyDescent="0.25">
      <c r="A1" s="51" t="s">
        <v>11</v>
      </c>
      <c r="B1" s="51"/>
      <c r="C1" s="51"/>
      <c r="D1" s="51"/>
      <c r="E1" s="51"/>
    </row>
    <row r="2" spans="1:5" x14ac:dyDescent="0.25">
      <c r="A2" s="51" t="s">
        <v>32</v>
      </c>
      <c r="B2" s="51"/>
      <c r="C2" s="51"/>
      <c r="D2" s="51"/>
      <c r="E2" s="51"/>
    </row>
    <row r="3" spans="1:5" x14ac:dyDescent="0.25">
      <c r="A3" s="51"/>
      <c r="B3" s="51"/>
      <c r="C3" s="51"/>
      <c r="D3" s="51"/>
      <c r="E3" s="51"/>
    </row>
    <row r="4" spans="1:5" x14ac:dyDescent="0.25">
      <c r="A4" s="52" t="s">
        <v>3</v>
      </c>
      <c r="B4" s="52"/>
      <c r="C4" s="52"/>
      <c r="D4" s="52"/>
      <c r="E4" s="52"/>
    </row>
    <row r="5" spans="1:5" x14ac:dyDescent="0.25">
      <c r="A5" s="51"/>
      <c r="B5" s="51"/>
      <c r="C5" s="51"/>
      <c r="D5" s="51"/>
      <c r="E5" s="51"/>
    </row>
    <row r="6" spans="1:5" ht="89.25" customHeight="1" x14ac:dyDescent="0.25">
      <c r="A6" s="40" t="s">
        <v>2</v>
      </c>
      <c r="B6" s="40"/>
      <c r="C6" s="40"/>
      <c r="D6" s="40"/>
      <c r="E6" s="40"/>
    </row>
    <row r="7" spans="1:5" x14ac:dyDescent="0.25">
      <c r="A7" s="53"/>
      <c r="B7" s="53"/>
      <c r="C7" s="53"/>
      <c r="D7" s="53"/>
      <c r="E7" s="53"/>
    </row>
    <row r="8" spans="1:5" x14ac:dyDescent="0.25">
      <c r="A8" s="9" t="s">
        <v>3</v>
      </c>
      <c r="B8" s="10"/>
      <c r="C8" s="10"/>
      <c r="D8" s="10"/>
      <c r="E8" s="10"/>
    </row>
    <row r="9" spans="1:5" x14ac:dyDescent="0.25">
      <c r="A9" s="10"/>
      <c r="B9" s="10"/>
      <c r="C9" s="10"/>
      <c r="D9" s="10"/>
      <c r="E9" s="10"/>
    </row>
    <row r="10" spans="1:5" x14ac:dyDescent="0.25">
      <c r="A10" s="11" t="s">
        <v>4</v>
      </c>
      <c r="B10" s="54" t="s">
        <v>5</v>
      </c>
      <c r="C10" s="55"/>
      <c r="D10" s="55"/>
      <c r="E10" s="56"/>
    </row>
    <row r="11" spans="1:5" x14ac:dyDescent="0.25">
      <c r="A11" s="12">
        <v>32168.82</v>
      </c>
      <c r="B11" s="14">
        <v>3111</v>
      </c>
      <c r="C11" s="46" t="s">
        <v>6</v>
      </c>
      <c r="D11" s="46"/>
      <c r="E11" s="46"/>
    </row>
    <row r="12" spans="1:5" x14ac:dyDescent="0.25">
      <c r="A12" s="15">
        <v>126.11</v>
      </c>
      <c r="B12" s="14">
        <v>3113</v>
      </c>
      <c r="C12" s="46" t="s">
        <v>13</v>
      </c>
      <c r="D12" s="46"/>
      <c r="E12" s="46"/>
    </row>
    <row r="13" spans="1:5" x14ac:dyDescent="0.25">
      <c r="A13" s="15">
        <v>3600</v>
      </c>
      <c r="B13" s="14">
        <v>3121</v>
      </c>
      <c r="C13" s="48" t="s">
        <v>7</v>
      </c>
      <c r="D13" s="49"/>
      <c r="E13" s="50"/>
    </row>
    <row r="14" spans="1:5" x14ac:dyDescent="0.25">
      <c r="A14" s="12">
        <v>5341.04</v>
      </c>
      <c r="B14" s="14">
        <v>3132</v>
      </c>
      <c r="C14" s="46" t="s">
        <v>8</v>
      </c>
      <c r="D14" s="46"/>
      <c r="E14" s="46"/>
    </row>
    <row r="15" spans="1:5" x14ac:dyDescent="0.25">
      <c r="A15" s="16">
        <v>812.6</v>
      </c>
      <c r="B15" s="14">
        <v>3211</v>
      </c>
      <c r="C15" s="46" t="s">
        <v>14</v>
      </c>
      <c r="D15" s="46"/>
      <c r="E15" s="46"/>
    </row>
    <row r="16" spans="1:5" x14ac:dyDescent="0.25">
      <c r="A16" s="16">
        <v>661.88</v>
      </c>
      <c r="B16" s="14">
        <v>3212</v>
      </c>
      <c r="C16" s="46" t="s">
        <v>9</v>
      </c>
      <c r="D16" s="46"/>
      <c r="E16" s="46"/>
    </row>
    <row r="17" spans="1:5" x14ac:dyDescent="0.25">
      <c r="A17" s="12">
        <v>78.099999999999994</v>
      </c>
      <c r="B17" s="14">
        <v>3221</v>
      </c>
      <c r="C17" s="48" t="s">
        <v>16</v>
      </c>
      <c r="D17" s="49"/>
      <c r="E17" s="50"/>
    </row>
    <row r="18" spans="1:5" x14ac:dyDescent="0.25">
      <c r="A18" s="12">
        <v>15</v>
      </c>
      <c r="B18" s="14">
        <v>3225</v>
      </c>
      <c r="C18" s="46" t="s">
        <v>33</v>
      </c>
      <c r="D18" s="46"/>
      <c r="E18" s="46"/>
    </row>
    <row r="19" spans="1:5" x14ac:dyDescent="0.25">
      <c r="A19" s="16">
        <v>415.97</v>
      </c>
      <c r="B19" s="14">
        <v>3231</v>
      </c>
      <c r="C19" s="46" t="s">
        <v>17</v>
      </c>
      <c r="D19" s="46"/>
      <c r="E19" s="46"/>
    </row>
    <row r="20" spans="1:5" x14ac:dyDescent="0.25">
      <c r="A20" s="16">
        <v>2383.75</v>
      </c>
      <c r="B20" s="14">
        <v>3233</v>
      </c>
      <c r="C20" s="48" t="s">
        <v>34</v>
      </c>
      <c r="D20" s="49"/>
      <c r="E20" s="50"/>
    </row>
    <row r="21" spans="1:5" x14ac:dyDescent="0.25">
      <c r="A21" s="12">
        <v>20215.439999999999</v>
      </c>
      <c r="B21" s="14">
        <v>3235</v>
      </c>
      <c r="C21" s="48" t="s">
        <v>18</v>
      </c>
      <c r="D21" s="49"/>
      <c r="E21" s="50"/>
    </row>
    <row r="22" spans="1:5" x14ac:dyDescent="0.25">
      <c r="A22" s="17">
        <v>13411.01</v>
      </c>
      <c r="B22" s="14">
        <v>3239</v>
      </c>
      <c r="C22" s="48" t="s">
        <v>19</v>
      </c>
      <c r="D22" s="49"/>
      <c r="E22" s="50"/>
    </row>
    <row r="23" spans="1:5" x14ac:dyDescent="0.25">
      <c r="A23" s="17">
        <v>729.13</v>
      </c>
      <c r="B23" s="14">
        <v>3241</v>
      </c>
      <c r="C23" s="25" t="s">
        <v>35</v>
      </c>
      <c r="D23" s="26"/>
      <c r="E23" s="27"/>
    </row>
    <row r="24" spans="1:5" x14ac:dyDescent="0.25">
      <c r="A24" s="17">
        <v>4045.46</v>
      </c>
      <c r="B24" s="14">
        <v>3291</v>
      </c>
      <c r="C24" s="46" t="s">
        <v>20</v>
      </c>
      <c r="D24" s="46"/>
      <c r="E24" s="46"/>
    </row>
    <row r="25" spans="1:5" x14ac:dyDescent="0.25">
      <c r="A25" s="28">
        <v>11977.5</v>
      </c>
      <c r="B25" s="14">
        <v>3293</v>
      </c>
      <c r="C25" s="48" t="s">
        <v>36</v>
      </c>
      <c r="D25" s="49"/>
      <c r="E25" s="50"/>
    </row>
    <row r="26" spans="1:5" x14ac:dyDescent="0.25">
      <c r="A26" s="12">
        <v>204.8</v>
      </c>
      <c r="B26" s="14">
        <v>3295</v>
      </c>
      <c r="C26" s="46" t="s">
        <v>21</v>
      </c>
      <c r="D26" s="46"/>
      <c r="E26" s="46"/>
    </row>
    <row r="27" spans="1:5" x14ac:dyDescent="0.25">
      <c r="A27" s="12">
        <v>17343.75</v>
      </c>
      <c r="B27" s="14">
        <v>4221</v>
      </c>
      <c r="C27" s="46" t="s">
        <v>22</v>
      </c>
      <c r="D27" s="46"/>
      <c r="E27" s="46"/>
    </row>
    <row r="28" spans="1:5" x14ac:dyDescent="0.25">
      <c r="A28" s="18">
        <f>SUM(A11:A27)</f>
        <v>113530.36</v>
      </c>
      <c r="B28" s="47" t="s">
        <v>37</v>
      </c>
      <c r="C28" s="47"/>
      <c r="D28" s="47"/>
      <c r="E28" s="47"/>
    </row>
    <row r="31" spans="1:5" ht="38.25" x14ac:dyDescent="0.25">
      <c r="A31" s="19" t="s">
        <v>24</v>
      </c>
      <c r="B31" s="19" t="s">
        <v>25</v>
      </c>
      <c r="C31" s="19" t="s">
        <v>26</v>
      </c>
      <c r="D31" s="20" t="s">
        <v>27</v>
      </c>
      <c r="E31" s="19" t="s">
        <v>28</v>
      </c>
    </row>
    <row r="32" spans="1:5" ht="54" customHeight="1" x14ac:dyDescent="0.25">
      <c r="A32" s="21" t="s">
        <v>29</v>
      </c>
      <c r="B32" s="22" t="s">
        <v>30</v>
      </c>
      <c r="C32" s="22" t="s">
        <v>30</v>
      </c>
      <c r="D32" s="29">
        <v>406.49</v>
      </c>
      <c r="E32" s="23" t="s">
        <v>31</v>
      </c>
    </row>
    <row r="33" spans="1:5" ht="55.5" customHeight="1" x14ac:dyDescent="0.25">
      <c r="A33" s="21" t="s">
        <v>38</v>
      </c>
      <c r="B33" s="22" t="s">
        <v>30</v>
      </c>
      <c r="C33" s="22" t="s">
        <v>30</v>
      </c>
      <c r="D33" s="29">
        <v>891.93</v>
      </c>
      <c r="E33" s="23" t="s">
        <v>31</v>
      </c>
    </row>
  </sheetData>
  <mergeCells count="25">
    <mergeCell ref="C15:E15"/>
    <mergeCell ref="A1:E1"/>
    <mergeCell ref="A2:E2"/>
    <mergeCell ref="A3:E3"/>
    <mergeCell ref="A4:E4"/>
    <mergeCell ref="A5:E5"/>
    <mergeCell ref="A6:E6"/>
    <mergeCell ref="A7:E7"/>
    <mergeCell ref="B10:E10"/>
    <mergeCell ref="C11:E11"/>
    <mergeCell ref="C12:E12"/>
    <mergeCell ref="C14:E14"/>
    <mergeCell ref="C13:E13"/>
    <mergeCell ref="C26:E26"/>
    <mergeCell ref="C27:E27"/>
    <mergeCell ref="B28:E28"/>
    <mergeCell ref="C16:E16"/>
    <mergeCell ref="C17:E17"/>
    <mergeCell ref="C18:E18"/>
    <mergeCell ref="C19:E19"/>
    <mergeCell ref="C22:E22"/>
    <mergeCell ref="C24:E24"/>
    <mergeCell ref="C20:E20"/>
    <mergeCell ref="C21:E21"/>
    <mergeCell ref="C25:E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D7088-2462-49CD-8106-A2465016C442}">
  <sheetPr>
    <pageSetUpPr fitToPage="1"/>
  </sheetPr>
  <dimension ref="A1:E31"/>
  <sheetViews>
    <sheetView topLeftCell="A6" workbookViewId="0">
      <selection activeCell="B24" sqref="B24:E24"/>
    </sheetView>
  </sheetViews>
  <sheetFormatPr defaultRowHeight="15" x14ac:dyDescent="0.25"/>
  <cols>
    <col min="1" max="1" width="15.42578125" customWidth="1"/>
    <col min="2" max="2" width="14.42578125" customWidth="1"/>
    <col min="3" max="3" width="17.42578125" customWidth="1"/>
    <col min="4" max="4" width="12.85546875" customWidth="1"/>
    <col min="5" max="5" width="46.5703125" customWidth="1"/>
  </cols>
  <sheetData>
    <row r="1" spans="1:5" x14ac:dyDescent="0.25">
      <c r="A1" s="51" t="s">
        <v>11</v>
      </c>
      <c r="B1" s="51"/>
      <c r="C1" s="51"/>
      <c r="D1" s="51"/>
      <c r="E1" s="51"/>
    </row>
    <row r="2" spans="1:5" x14ac:dyDescent="0.25">
      <c r="A2" s="51" t="s">
        <v>39</v>
      </c>
      <c r="B2" s="51"/>
      <c r="C2" s="51"/>
      <c r="D2" s="51"/>
      <c r="E2" s="51"/>
    </row>
    <row r="3" spans="1:5" x14ac:dyDescent="0.25">
      <c r="A3" s="51"/>
      <c r="B3" s="51"/>
      <c r="C3" s="51"/>
      <c r="D3" s="51"/>
      <c r="E3" s="51"/>
    </row>
    <row r="4" spans="1:5" x14ac:dyDescent="0.25">
      <c r="A4" s="52" t="s">
        <v>3</v>
      </c>
      <c r="B4" s="52"/>
      <c r="C4" s="52"/>
      <c r="D4" s="52"/>
      <c r="E4" s="52"/>
    </row>
    <row r="5" spans="1:5" ht="12.75" customHeight="1" x14ac:dyDescent="0.25">
      <c r="A5" s="51"/>
      <c r="B5" s="51"/>
      <c r="C5" s="51"/>
      <c r="D5" s="51"/>
      <c r="E5" s="51"/>
    </row>
    <row r="6" spans="1:5" ht="90.75" customHeight="1" x14ac:dyDescent="0.25">
      <c r="A6" s="40" t="s">
        <v>2</v>
      </c>
      <c r="B6" s="40"/>
      <c r="C6" s="40"/>
      <c r="D6" s="40"/>
      <c r="E6" s="40"/>
    </row>
    <row r="7" spans="1:5" x14ac:dyDescent="0.25">
      <c r="A7" s="53"/>
      <c r="B7" s="53"/>
      <c r="C7" s="53"/>
      <c r="D7" s="53"/>
      <c r="E7" s="53"/>
    </row>
    <row r="8" spans="1:5" x14ac:dyDescent="0.25">
      <c r="A8" s="9" t="s">
        <v>3</v>
      </c>
      <c r="B8" s="10"/>
      <c r="C8" s="10"/>
      <c r="D8" s="10"/>
      <c r="E8" s="10"/>
    </row>
    <row r="9" spans="1:5" x14ac:dyDescent="0.25">
      <c r="A9" s="10"/>
      <c r="B9" s="10"/>
      <c r="C9" s="10"/>
      <c r="D9" s="10"/>
      <c r="E9" s="10"/>
    </row>
    <row r="10" spans="1:5" x14ac:dyDescent="0.25">
      <c r="A10" s="11" t="s">
        <v>4</v>
      </c>
      <c r="B10" s="54" t="s">
        <v>5</v>
      </c>
      <c r="C10" s="55"/>
      <c r="D10" s="55"/>
      <c r="E10" s="56"/>
    </row>
    <row r="11" spans="1:5" x14ac:dyDescent="0.25">
      <c r="A11" s="12">
        <v>43921.59</v>
      </c>
      <c r="B11" s="14">
        <v>3111</v>
      </c>
      <c r="C11" s="46" t="s">
        <v>6</v>
      </c>
      <c r="D11" s="46"/>
      <c r="E11" s="46"/>
    </row>
    <row r="12" spans="1:5" x14ac:dyDescent="0.25">
      <c r="A12" s="15">
        <v>131.84</v>
      </c>
      <c r="B12" s="14">
        <v>3113</v>
      </c>
      <c r="C12" s="46" t="s">
        <v>13</v>
      </c>
      <c r="D12" s="46"/>
      <c r="E12" s="46"/>
    </row>
    <row r="13" spans="1:5" x14ac:dyDescent="0.25">
      <c r="A13" s="15">
        <v>300</v>
      </c>
      <c r="B13" s="14">
        <v>3121</v>
      </c>
      <c r="C13" s="48" t="s">
        <v>7</v>
      </c>
      <c r="D13" s="49"/>
      <c r="E13" s="50"/>
    </row>
    <row r="14" spans="1:5" x14ac:dyDescent="0.25">
      <c r="A14" s="12">
        <v>7015.63</v>
      </c>
      <c r="B14" s="14">
        <v>3132</v>
      </c>
      <c r="C14" s="46" t="s">
        <v>8</v>
      </c>
      <c r="D14" s="46"/>
      <c r="E14" s="46"/>
    </row>
    <row r="15" spans="1:5" x14ac:dyDescent="0.25">
      <c r="A15" s="16">
        <v>1544.8</v>
      </c>
      <c r="B15" s="14">
        <v>3211</v>
      </c>
      <c r="C15" s="46" t="s">
        <v>14</v>
      </c>
      <c r="D15" s="46"/>
      <c r="E15" s="46"/>
    </row>
    <row r="16" spans="1:5" x14ac:dyDescent="0.25">
      <c r="A16" s="16">
        <v>846.58</v>
      </c>
      <c r="B16" s="14">
        <v>3212</v>
      </c>
      <c r="C16" s="46" t="s">
        <v>9</v>
      </c>
      <c r="D16" s="46"/>
      <c r="E16" s="46"/>
    </row>
    <row r="17" spans="1:5" x14ac:dyDescent="0.25">
      <c r="A17" s="12">
        <v>299.95</v>
      </c>
      <c r="B17" s="14">
        <v>3221</v>
      </c>
      <c r="C17" s="48" t="s">
        <v>16</v>
      </c>
      <c r="D17" s="49"/>
      <c r="E17" s="50"/>
    </row>
    <row r="18" spans="1:5" x14ac:dyDescent="0.25">
      <c r="A18" s="12">
        <v>143.78</v>
      </c>
      <c r="B18" s="14">
        <v>3223</v>
      </c>
      <c r="C18" s="46" t="s">
        <v>41</v>
      </c>
      <c r="D18" s="46"/>
      <c r="E18" s="46"/>
    </row>
    <row r="19" spans="1:5" x14ac:dyDescent="0.25">
      <c r="A19" s="16">
        <v>364.69</v>
      </c>
      <c r="B19" s="14">
        <v>3231</v>
      </c>
      <c r="C19" s="46" t="s">
        <v>17</v>
      </c>
      <c r="D19" s="46"/>
      <c r="E19" s="46"/>
    </row>
    <row r="20" spans="1:5" x14ac:dyDescent="0.25">
      <c r="A20" s="12">
        <v>5183</v>
      </c>
      <c r="B20" s="14">
        <v>3235</v>
      </c>
      <c r="C20" s="48" t="s">
        <v>18</v>
      </c>
      <c r="D20" s="49"/>
      <c r="E20" s="50"/>
    </row>
    <row r="21" spans="1:5" x14ac:dyDescent="0.25">
      <c r="A21" s="30">
        <v>2825</v>
      </c>
      <c r="B21" s="14">
        <v>3237</v>
      </c>
      <c r="C21" s="48" t="s">
        <v>42</v>
      </c>
      <c r="D21" s="49"/>
      <c r="E21" s="50"/>
    </row>
    <row r="22" spans="1:5" x14ac:dyDescent="0.25">
      <c r="A22" s="17">
        <v>402.45</v>
      </c>
      <c r="B22" s="14">
        <v>3239</v>
      </c>
      <c r="C22" s="48" t="s">
        <v>19</v>
      </c>
      <c r="D22" s="49"/>
      <c r="E22" s="50"/>
    </row>
    <row r="23" spans="1:5" x14ac:dyDescent="0.25">
      <c r="A23" s="17">
        <v>5279.52</v>
      </c>
      <c r="B23" s="14">
        <v>3291</v>
      </c>
      <c r="C23" s="57" t="s">
        <v>20</v>
      </c>
      <c r="D23" s="57"/>
      <c r="E23" s="57"/>
    </row>
    <row r="24" spans="1:5" x14ac:dyDescent="0.25">
      <c r="A24" s="28">
        <v>6614</v>
      </c>
      <c r="B24" s="14">
        <v>3293</v>
      </c>
      <c r="C24" s="48" t="s">
        <v>36</v>
      </c>
      <c r="D24" s="49"/>
      <c r="E24" s="50"/>
    </row>
    <row r="25" spans="1:5" x14ac:dyDescent="0.25">
      <c r="A25" s="18">
        <f>SUM(A11:A24)</f>
        <v>74872.829999999987</v>
      </c>
      <c r="B25" s="47" t="s">
        <v>40</v>
      </c>
      <c r="C25" s="47"/>
      <c r="D25" s="47"/>
      <c r="E25" s="47"/>
    </row>
    <row r="28" spans="1:5" ht="38.25" x14ac:dyDescent="0.25">
      <c r="A28" s="19" t="s">
        <v>24</v>
      </c>
      <c r="B28" s="19" t="s">
        <v>25</v>
      </c>
      <c r="C28" s="19" t="s">
        <v>26</v>
      </c>
      <c r="D28" s="20" t="s">
        <v>27</v>
      </c>
      <c r="E28" s="19" t="s">
        <v>28</v>
      </c>
    </row>
    <row r="29" spans="1:5" ht="42" customHeight="1" x14ac:dyDescent="0.25">
      <c r="A29" s="21" t="s">
        <v>29</v>
      </c>
      <c r="B29" s="22" t="s">
        <v>30</v>
      </c>
      <c r="C29" s="22" t="s">
        <v>30</v>
      </c>
      <c r="D29" s="29">
        <v>406.49</v>
      </c>
      <c r="E29" s="23" t="s">
        <v>31</v>
      </c>
    </row>
    <row r="30" spans="1:5" ht="45.75" customHeight="1" x14ac:dyDescent="0.25">
      <c r="A30" s="21" t="s">
        <v>43</v>
      </c>
      <c r="B30" s="22" t="s">
        <v>30</v>
      </c>
      <c r="C30" s="22" t="s">
        <v>30</v>
      </c>
      <c r="D30" s="29">
        <v>1972.2</v>
      </c>
      <c r="E30" s="23" t="s">
        <v>31</v>
      </c>
    </row>
    <row r="31" spans="1:5" ht="42" customHeight="1" x14ac:dyDescent="0.25">
      <c r="A31" s="21" t="s">
        <v>44</v>
      </c>
      <c r="B31" s="22" t="s">
        <v>30</v>
      </c>
      <c r="C31" s="22" t="s">
        <v>30</v>
      </c>
      <c r="D31" s="29">
        <v>2078.8000000000002</v>
      </c>
      <c r="E31" s="23" t="s">
        <v>31</v>
      </c>
    </row>
  </sheetData>
  <mergeCells count="23">
    <mergeCell ref="B25:E25"/>
    <mergeCell ref="C21:E21"/>
    <mergeCell ref="C16:E16"/>
    <mergeCell ref="C17:E17"/>
    <mergeCell ref="C18:E18"/>
    <mergeCell ref="C19:E19"/>
    <mergeCell ref="C22:E22"/>
    <mergeCell ref="C23:E23"/>
    <mergeCell ref="C20:E20"/>
    <mergeCell ref="C24:E24"/>
    <mergeCell ref="C15:E15"/>
    <mergeCell ref="A1:E1"/>
    <mergeCell ref="A2:E2"/>
    <mergeCell ref="A3:E3"/>
    <mergeCell ref="A4:E4"/>
    <mergeCell ref="A5:E5"/>
    <mergeCell ref="A6:E6"/>
    <mergeCell ref="A7:E7"/>
    <mergeCell ref="B10:E10"/>
    <mergeCell ref="C11:E11"/>
    <mergeCell ref="C12:E12"/>
    <mergeCell ref="C14:E14"/>
    <mergeCell ref="C13:E13"/>
  </mergeCells>
  <pageMargins left="0.7" right="0.7" top="0.75" bottom="0.75" header="0.3" footer="0.3"/>
  <pageSetup paperSize="9" scale="82"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CC533-E2CE-46B6-9A38-07F7D0349998}">
  <dimension ref="A1:E29"/>
  <sheetViews>
    <sheetView topLeftCell="A6" workbookViewId="0">
      <selection activeCell="B23" sqref="B23:E23"/>
    </sheetView>
  </sheetViews>
  <sheetFormatPr defaultRowHeight="15" x14ac:dyDescent="0.25"/>
  <cols>
    <col min="1" max="1" width="15.85546875" customWidth="1"/>
    <col min="2" max="2" width="13.7109375" customWidth="1"/>
    <col min="3" max="3" width="12.28515625" customWidth="1"/>
    <col min="4" max="4" width="11.85546875" customWidth="1"/>
    <col min="5" max="5" width="53.140625" customWidth="1"/>
  </cols>
  <sheetData>
    <row r="1" spans="1:5" x14ac:dyDescent="0.25">
      <c r="A1" s="51" t="s">
        <v>11</v>
      </c>
      <c r="B1" s="51"/>
      <c r="C1" s="51"/>
      <c r="D1" s="51"/>
      <c r="E1" s="51"/>
    </row>
    <row r="2" spans="1:5" x14ac:dyDescent="0.25">
      <c r="A2" s="51" t="s">
        <v>45</v>
      </c>
      <c r="B2" s="51"/>
      <c r="C2" s="51"/>
      <c r="D2" s="51"/>
      <c r="E2" s="51"/>
    </row>
    <row r="3" spans="1:5" x14ac:dyDescent="0.25">
      <c r="A3" s="51"/>
      <c r="B3" s="51"/>
      <c r="C3" s="51"/>
      <c r="D3" s="51"/>
      <c r="E3" s="51"/>
    </row>
    <row r="4" spans="1:5" x14ac:dyDescent="0.25">
      <c r="A4" s="52" t="s">
        <v>3</v>
      </c>
      <c r="B4" s="52"/>
      <c r="C4" s="52"/>
      <c r="D4" s="52"/>
      <c r="E4" s="52"/>
    </row>
    <row r="5" spans="1:5" x14ac:dyDescent="0.25">
      <c r="A5" s="51"/>
      <c r="B5" s="51"/>
      <c r="C5" s="51"/>
      <c r="D5" s="51"/>
      <c r="E5" s="51"/>
    </row>
    <row r="6" spans="1:5" ht="97.5" customHeight="1" x14ac:dyDescent="0.25">
      <c r="A6" s="40" t="s">
        <v>2</v>
      </c>
      <c r="B6" s="40"/>
      <c r="C6" s="40"/>
      <c r="D6" s="40"/>
      <c r="E6" s="40"/>
    </row>
    <row r="7" spans="1:5" x14ac:dyDescent="0.25">
      <c r="A7" s="53"/>
      <c r="B7" s="53"/>
      <c r="C7" s="53"/>
      <c r="D7" s="53"/>
      <c r="E7" s="53"/>
    </row>
    <row r="8" spans="1:5" x14ac:dyDescent="0.25">
      <c r="A8" s="9" t="s">
        <v>3</v>
      </c>
      <c r="B8" s="10"/>
      <c r="C8" s="10"/>
      <c r="D8" s="10"/>
      <c r="E8" s="10"/>
    </row>
    <row r="9" spans="1:5" x14ac:dyDescent="0.25">
      <c r="A9" s="10"/>
      <c r="B9" s="10"/>
      <c r="C9" s="10"/>
      <c r="D9" s="10"/>
      <c r="E9" s="10"/>
    </row>
    <row r="10" spans="1:5" x14ac:dyDescent="0.25">
      <c r="A10" s="11" t="s">
        <v>4</v>
      </c>
      <c r="B10" s="54" t="s">
        <v>5</v>
      </c>
      <c r="C10" s="55"/>
      <c r="D10" s="55"/>
      <c r="E10" s="56"/>
    </row>
    <row r="11" spans="1:5" x14ac:dyDescent="0.25">
      <c r="A11" s="12">
        <v>51644.58</v>
      </c>
      <c r="B11" s="14">
        <v>3111</v>
      </c>
      <c r="C11" s="46" t="s">
        <v>6</v>
      </c>
      <c r="D11" s="46"/>
      <c r="E11" s="46"/>
    </row>
    <row r="12" spans="1:5" x14ac:dyDescent="0.25">
      <c r="A12" s="15">
        <v>183.44</v>
      </c>
      <c r="B12" s="14">
        <v>3113</v>
      </c>
      <c r="C12" s="46" t="s">
        <v>13</v>
      </c>
      <c r="D12" s="46"/>
      <c r="E12" s="46"/>
    </row>
    <row r="13" spans="1:5" x14ac:dyDescent="0.25">
      <c r="A13" s="15">
        <v>441.44</v>
      </c>
      <c r="B13" s="14">
        <v>3121</v>
      </c>
      <c r="C13" s="48" t="s">
        <v>7</v>
      </c>
      <c r="D13" s="49"/>
      <c r="E13" s="50"/>
    </row>
    <row r="14" spans="1:5" x14ac:dyDescent="0.25">
      <c r="A14" s="12">
        <v>8298.44</v>
      </c>
      <c r="B14" s="14">
        <v>3132</v>
      </c>
      <c r="C14" s="46" t="s">
        <v>8</v>
      </c>
      <c r="D14" s="46"/>
      <c r="E14" s="46"/>
    </row>
    <row r="15" spans="1:5" x14ac:dyDescent="0.25">
      <c r="A15" s="16">
        <v>848.04</v>
      </c>
      <c r="B15" s="14">
        <v>3212</v>
      </c>
      <c r="C15" s="46" t="s">
        <v>9</v>
      </c>
      <c r="D15" s="46"/>
      <c r="E15" s="46"/>
    </row>
    <row r="16" spans="1:5" x14ac:dyDescent="0.25">
      <c r="A16" s="12">
        <v>5285.5</v>
      </c>
      <c r="B16" s="14">
        <v>3221</v>
      </c>
      <c r="C16" s="48" t="s">
        <v>16</v>
      </c>
      <c r="D16" s="49"/>
      <c r="E16" s="50"/>
    </row>
    <row r="17" spans="1:5" x14ac:dyDescent="0.25">
      <c r="A17" s="16">
        <v>354.58</v>
      </c>
      <c r="B17" s="14">
        <v>3231</v>
      </c>
      <c r="C17" s="46" t="s">
        <v>17</v>
      </c>
      <c r="D17" s="46"/>
      <c r="E17" s="46"/>
    </row>
    <row r="18" spans="1:5" x14ac:dyDescent="0.25">
      <c r="A18" s="12">
        <v>8096.44</v>
      </c>
      <c r="B18" s="14">
        <v>3235</v>
      </c>
      <c r="C18" s="48" t="s">
        <v>18</v>
      </c>
      <c r="D18" s="49"/>
      <c r="E18" s="50"/>
    </row>
    <row r="19" spans="1:5" x14ac:dyDescent="0.25">
      <c r="A19" s="30">
        <v>2383.33</v>
      </c>
      <c r="B19" s="14">
        <v>3238</v>
      </c>
      <c r="C19" s="48" t="s">
        <v>46</v>
      </c>
      <c r="D19" s="49"/>
      <c r="E19" s="50"/>
    </row>
    <row r="20" spans="1:5" x14ac:dyDescent="0.25">
      <c r="A20" s="17">
        <v>310.56</v>
      </c>
      <c r="B20" s="14">
        <v>3239</v>
      </c>
      <c r="C20" s="48" t="s">
        <v>19</v>
      </c>
      <c r="D20" s="49"/>
      <c r="E20" s="50"/>
    </row>
    <row r="21" spans="1:5" x14ac:dyDescent="0.25">
      <c r="A21" s="17">
        <v>4021.15</v>
      </c>
      <c r="B21" s="14">
        <v>3291</v>
      </c>
      <c r="C21" s="57" t="s">
        <v>20</v>
      </c>
      <c r="D21" s="57"/>
      <c r="E21" s="57"/>
    </row>
    <row r="22" spans="1:5" x14ac:dyDescent="0.25">
      <c r="A22" s="17">
        <v>150</v>
      </c>
      <c r="B22" s="14">
        <v>3299</v>
      </c>
      <c r="C22" s="57" t="s">
        <v>47</v>
      </c>
      <c r="D22" s="57"/>
      <c r="E22" s="57"/>
    </row>
    <row r="23" spans="1:5" x14ac:dyDescent="0.25">
      <c r="A23" s="17">
        <v>5.49</v>
      </c>
      <c r="B23" s="14">
        <v>3433</v>
      </c>
      <c r="C23" s="57" t="s">
        <v>49</v>
      </c>
      <c r="D23" s="57"/>
      <c r="E23" s="57"/>
    </row>
    <row r="24" spans="1:5" x14ac:dyDescent="0.25">
      <c r="A24" s="17">
        <v>8223.75</v>
      </c>
      <c r="B24" s="14">
        <v>4221</v>
      </c>
      <c r="C24" s="57" t="s">
        <v>22</v>
      </c>
      <c r="D24" s="57"/>
      <c r="E24" s="57"/>
    </row>
    <row r="25" spans="1:5" x14ac:dyDescent="0.25">
      <c r="A25" s="18">
        <f>SUM(A11:A24)</f>
        <v>90246.74</v>
      </c>
      <c r="B25" s="47" t="s">
        <v>48</v>
      </c>
      <c r="C25" s="47"/>
      <c r="D25" s="47"/>
      <c r="E25" s="47"/>
    </row>
    <row r="28" spans="1:5" ht="51" x14ac:dyDescent="0.25">
      <c r="A28" s="19" t="s">
        <v>24</v>
      </c>
      <c r="B28" s="19" t="s">
        <v>25</v>
      </c>
      <c r="C28" s="20" t="s">
        <v>26</v>
      </c>
      <c r="D28" s="20" t="s">
        <v>27</v>
      </c>
      <c r="E28" s="19" t="s">
        <v>28</v>
      </c>
    </row>
    <row r="29" spans="1:5" ht="45" x14ac:dyDescent="0.25">
      <c r="A29" s="21" t="s">
        <v>29</v>
      </c>
      <c r="B29" s="22" t="s">
        <v>30</v>
      </c>
      <c r="C29" s="22" t="s">
        <v>30</v>
      </c>
      <c r="D29" s="29">
        <v>406.49</v>
      </c>
      <c r="E29" s="23" t="s">
        <v>31</v>
      </c>
    </row>
  </sheetData>
  <mergeCells count="23">
    <mergeCell ref="A6:E6"/>
    <mergeCell ref="A1:E1"/>
    <mergeCell ref="A2:E2"/>
    <mergeCell ref="A3:E3"/>
    <mergeCell ref="A4:E4"/>
    <mergeCell ref="A5:E5"/>
    <mergeCell ref="A7:E7"/>
    <mergeCell ref="B10:E10"/>
    <mergeCell ref="C11:E11"/>
    <mergeCell ref="C12:E12"/>
    <mergeCell ref="C14:E14"/>
    <mergeCell ref="C13:E13"/>
    <mergeCell ref="C15:E15"/>
    <mergeCell ref="C16:E16"/>
    <mergeCell ref="C17:E17"/>
    <mergeCell ref="C19:E19"/>
    <mergeCell ref="C20:E20"/>
    <mergeCell ref="C18:E18"/>
    <mergeCell ref="C24:E24"/>
    <mergeCell ref="B25:E25"/>
    <mergeCell ref="C21:E21"/>
    <mergeCell ref="C22:E22"/>
    <mergeCell ref="C23:E2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33A1C-A1FF-4130-996B-E7207AFC917C}">
  <dimension ref="A1:E29"/>
  <sheetViews>
    <sheetView topLeftCell="A6" workbookViewId="0">
      <selection activeCell="B24" sqref="B24:E24"/>
    </sheetView>
  </sheetViews>
  <sheetFormatPr defaultRowHeight="15" x14ac:dyDescent="0.25"/>
  <cols>
    <col min="1" max="1" width="16.140625" customWidth="1"/>
    <col min="2" max="2" width="13.7109375" customWidth="1"/>
    <col min="3" max="3" width="10.42578125" customWidth="1"/>
    <col min="4" max="4" width="11" customWidth="1"/>
    <col min="5" max="5" width="54.140625" customWidth="1"/>
  </cols>
  <sheetData>
    <row r="1" spans="1:5" x14ac:dyDescent="0.25">
      <c r="A1" s="51" t="s">
        <v>11</v>
      </c>
      <c r="B1" s="51"/>
      <c r="C1" s="51"/>
      <c r="D1" s="51"/>
      <c r="E1" s="51"/>
    </row>
    <row r="2" spans="1:5" x14ac:dyDescent="0.25">
      <c r="A2" s="51" t="s">
        <v>50</v>
      </c>
      <c r="B2" s="51"/>
      <c r="C2" s="51"/>
      <c r="D2" s="51"/>
      <c r="E2" s="51"/>
    </row>
    <row r="3" spans="1:5" x14ac:dyDescent="0.25">
      <c r="A3" s="51"/>
      <c r="B3" s="51"/>
      <c r="C3" s="51"/>
      <c r="D3" s="51"/>
      <c r="E3" s="51"/>
    </row>
    <row r="4" spans="1:5" x14ac:dyDescent="0.25">
      <c r="A4" s="52" t="s">
        <v>3</v>
      </c>
      <c r="B4" s="52"/>
      <c r="C4" s="52"/>
      <c r="D4" s="52"/>
      <c r="E4" s="52"/>
    </row>
    <row r="5" spans="1:5" x14ac:dyDescent="0.25">
      <c r="A5" s="51"/>
      <c r="B5" s="51"/>
      <c r="C5" s="51"/>
      <c r="D5" s="51"/>
      <c r="E5" s="51"/>
    </row>
    <row r="6" spans="1:5" ht="90" customHeight="1" x14ac:dyDescent="0.25">
      <c r="A6" s="40" t="s">
        <v>2</v>
      </c>
      <c r="B6" s="40"/>
      <c r="C6" s="40"/>
      <c r="D6" s="40"/>
      <c r="E6" s="40"/>
    </row>
    <row r="7" spans="1:5" x14ac:dyDescent="0.25">
      <c r="A7" s="53"/>
      <c r="B7" s="53"/>
      <c r="C7" s="53"/>
      <c r="D7" s="53"/>
      <c r="E7" s="53"/>
    </row>
    <row r="8" spans="1:5" x14ac:dyDescent="0.25">
      <c r="A8" s="9" t="s">
        <v>3</v>
      </c>
      <c r="B8" s="10"/>
      <c r="C8" s="10"/>
      <c r="D8" s="10"/>
      <c r="E8" s="10"/>
    </row>
    <row r="9" spans="1:5" x14ac:dyDescent="0.25">
      <c r="A9" s="10"/>
      <c r="B9" s="10"/>
      <c r="C9" s="10"/>
      <c r="D9" s="10"/>
      <c r="E9" s="10"/>
    </row>
    <row r="10" spans="1:5" x14ac:dyDescent="0.25">
      <c r="A10" s="11" t="s">
        <v>4</v>
      </c>
      <c r="B10" s="54" t="s">
        <v>5</v>
      </c>
      <c r="C10" s="55"/>
      <c r="D10" s="55"/>
      <c r="E10" s="56"/>
    </row>
    <row r="11" spans="1:5" x14ac:dyDescent="0.25">
      <c r="A11" s="12">
        <v>54493.95</v>
      </c>
      <c r="B11" s="14">
        <v>3111</v>
      </c>
      <c r="C11" s="46" t="s">
        <v>6</v>
      </c>
      <c r="D11" s="46"/>
      <c r="E11" s="46"/>
    </row>
    <row r="12" spans="1:5" x14ac:dyDescent="0.25">
      <c r="A12" s="15">
        <v>59.93</v>
      </c>
      <c r="B12" s="14">
        <v>3113</v>
      </c>
      <c r="C12" s="46" t="s">
        <v>13</v>
      </c>
      <c r="D12" s="46"/>
      <c r="E12" s="46"/>
    </row>
    <row r="13" spans="1:5" x14ac:dyDescent="0.25">
      <c r="A13" s="12">
        <v>8748.23</v>
      </c>
      <c r="B13" s="14">
        <v>3132</v>
      </c>
      <c r="C13" s="46" t="s">
        <v>8</v>
      </c>
      <c r="D13" s="46"/>
      <c r="E13" s="46"/>
    </row>
    <row r="14" spans="1:5" x14ac:dyDescent="0.25">
      <c r="A14" s="16">
        <v>53.08</v>
      </c>
      <c r="B14" s="14">
        <v>3212</v>
      </c>
      <c r="C14" s="46" t="s">
        <v>9</v>
      </c>
      <c r="D14" s="46"/>
      <c r="E14" s="46"/>
    </row>
    <row r="15" spans="1:5" x14ac:dyDescent="0.25">
      <c r="A15" s="12">
        <v>646</v>
      </c>
      <c r="B15" s="14">
        <v>3213</v>
      </c>
      <c r="C15" s="48" t="s">
        <v>15</v>
      </c>
      <c r="D15" s="49"/>
      <c r="E15" s="50"/>
    </row>
    <row r="16" spans="1:5" x14ac:dyDescent="0.25">
      <c r="A16" s="12">
        <v>61.65</v>
      </c>
      <c r="B16" s="14">
        <v>3221</v>
      </c>
      <c r="C16" s="48" t="s">
        <v>16</v>
      </c>
      <c r="D16" s="49"/>
      <c r="E16" s="50"/>
    </row>
    <row r="17" spans="1:5" x14ac:dyDescent="0.25">
      <c r="A17" s="12">
        <v>66.98</v>
      </c>
      <c r="B17" s="14">
        <v>3223</v>
      </c>
      <c r="C17" s="46" t="s">
        <v>41</v>
      </c>
      <c r="D17" s="46"/>
      <c r="E17" s="46"/>
    </row>
    <row r="18" spans="1:5" x14ac:dyDescent="0.25">
      <c r="A18" s="16">
        <v>439.26</v>
      </c>
      <c r="B18" s="14">
        <v>3231</v>
      </c>
      <c r="C18" s="46" t="s">
        <v>17</v>
      </c>
      <c r="D18" s="46"/>
      <c r="E18" s="46"/>
    </row>
    <row r="19" spans="1:5" x14ac:dyDescent="0.25">
      <c r="A19" s="12">
        <v>8351.7999999999993</v>
      </c>
      <c r="B19" s="14">
        <v>3235</v>
      </c>
      <c r="C19" s="48" t="s">
        <v>18</v>
      </c>
      <c r="D19" s="49"/>
      <c r="E19" s="50"/>
    </row>
    <row r="20" spans="1:5" x14ac:dyDescent="0.25">
      <c r="A20" s="30">
        <v>5750</v>
      </c>
      <c r="B20" s="14">
        <v>3237</v>
      </c>
      <c r="C20" s="48" t="s">
        <v>42</v>
      </c>
      <c r="D20" s="49"/>
      <c r="E20" s="50"/>
    </row>
    <row r="21" spans="1:5" x14ac:dyDescent="0.25">
      <c r="A21" s="30">
        <v>2750</v>
      </c>
      <c r="B21" s="14">
        <v>3238</v>
      </c>
      <c r="C21" s="48" t="s">
        <v>46</v>
      </c>
      <c r="D21" s="49"/>
      <c r="E21" s="50"/>
    </row>
    <row r="22" spans="1:5" x14ac:dyDescent="0.25">
      <c r="A22" s="17">
        <v>697.15</v>
      </c>
      <c r="B22" s="14">
        <v>3239</v>
      </c>
      <c r="C22" s="48" t="s">
        <v>19</v>
      </c>
      <c r="D22" s="49"/>
      <c r="E22" s="50"/>
    </row>
    <row r="23" spans="1:5" x14ac:dyDescent="0.25">
      <c r="A23" s="17">
        <v>4021.15</v>
      </c>
      <c r="B23" s="14">
        <v>3291</v>
      </c>
      <c r="C23" s="57" t="s">
        <v>20</v>
      </c>
      <c r="D23" s="57"/>
      <c r="E23" s="57"/>
    </row>
    <row r="24" spans="1:5" x14ac:dyDescent="0.25">
      <c r="A24" s="17">
        <v>383.18</v>
      </c>
      <c r="B24" s="14">
        <v>4221</v>
      </c>
      <c r="C24" s="57" t="s">
        <v>22</v>
      </c>
      <c r="D24" s="57"/>
      <c r="E24" s="57"/>
    </row>
    <row r="25" spans="1:5" x14ac:dyDescent="0.25">
      <c r="A25" s="18">
        <f>SUM(A11:A24)</f>
        <v>86522.359999999986</v>
      </c>
      <c r="B25" s="47" t="s">
        <v>51</v>
      </c>
      <c r="C25" s="47"/>
      <c r="D25" s="47"/>
      <c r="E25" s="47"/>
    </row>
    <row r="28" spans="1:5" ht="51" x14ac:dyDescent="0.25">
      <c r="A28" s="19" t="s">
        <v>24</v>
      </c>
      <c r="B28" s="19" t="s">
        <v>25</v>
      </c>
      <c r="C28" s="20" t="s">
        <v>26</v>
      </c>
      <c r="D28" s="20" t="s">
        <v>27</v>
      </c>
      <c r="E28" s="19" t="s">
        <v>28</v>
      </c>
    </row>
    <row r="29" spans="1:5" ht="48.75" customHeight="1" x14ac:dyDescent="0.25">
      <c r="A29" s="21" t="s">
        <v>29</v>
      </c>
      <c r="B29" s="22" t="s">
        <v>30</v>
      </c>
      <c r="C29" s="22" t="s">
        <v>30</v>
      </c>
      <c r="D29" s="29">
        <v>406.49</v>
      </c>
      <c r="E29" s="23" t="s">
        <v>31</v>
      </c>
    </row>
  </sheetData>
  <mergeCells count="23">
    <mergeCell ref="C14:E14"/>
    <mergeCell ref="A1:E1"/>
    <mergeCell ref="A2:E2"/>
    <mergeCell ref="A3:E3"/>
    <mergeCell ref="A4:E4"/>
    <mergeCell ref="A5:E5"/>
    <mergeCell ref="A6:E6"/>
    <mergeCell ref="A7:E7"/>
    <mergeCell ref="B10:E10"/>
    <mergeCell ref="C11:E11"/>
    <mergeCell ref="C12:E12"/>
    <mergeCell ref="C13:E13"/>
    <mergeCell ref="C15:E15"/>
    <mergeCell ref="C18:E18"/>
    <mergeCell ref="C21:E21"/>
    <mergeCell ref="C22:E22"/>
    <mergeCell ref="C23:E23"/>
    <mergeCell ref="C24:E24"/>
    <mergeCell ref="B25:E25"/>
    <mergeCell ref="C16:E16"/>
    <mergeCell ref="C17:E17"/>
    <mergeCell ref="C20:E20"/>
    <mergeCell ref="C19:E1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0D260-8C7C-40EE-AE44-A288440DFB02}">
  <dimension ref="A1:E32"/>
  <sheetViews>
    <sheetView workbookViewId="0">
      <selection activeCell="B13" sqref="B13:E13"/>
    </sheetView>
  </sheetViews>
  <sheetFormatPr defaultRowHeight="15" x14ac:dyDescent="0.25"/>
  <cols>
    <col min="1" max="1" width="16.5703125" customWidth="1"/>
    <col min="2" max="2" width="13.7109375" customWidth="1"/>
    <col min="3" max="3" width="10" customWidth="1"/>
    <col min="4" max="4" width="10.5703125" customWidth="1"/>
    <col min="5" max="5" width="54.5703125" customWidth="1"/>
  </cols>
  <sheetData>
    <row r="1" spans="1:5" x14ac:dyDescent="0.25">
      <c r="A1" s="51" t="s">
        <v>11</v>
      </c>
      <c r="B1" s="51"/>
      <c r="C1" s="51"/>
      <c r="D1" s="51"/>
      <c r="E1" s="51"/>
    </row>
    <row r="2" spans="1:5" x14ac:dyDescent="0.25">
      <c r="A2" s="51" t="s">
        <v>52</v>
      </c>
      <c r="B2" s="51"/>
      <c r="C2" s="51"/>
      <c r="D2" s="51"/>
      <c r="E2" s="51"/>
    </row>
    <row r="3" spans="1:5" x14ac:dyDescent="0.25">
      <c r="A3" s="51"/>
      <c r="B3" s="51"/>
      <c r="C3" s="51"/>
      <c r="D3" s="51"/>
      <c r="E3" s="51"/>
    </row>
    <row r="4" spans="1:5" x14ac:dyDescent="0.25">
      <c r="A4" s="52" t="s">
        <v>3</v>
      </c>
      <c r="B4" s="52"/>
      <c r="C4" s="52"/>
      <c r="D4" s="52"/>
      <c r="E4" s="52"/>
    </row>
    <row r="5" spans="1:5" x14ac:dyDescent="0.25">
      <c r="A5" s="51"/>
      <c r="B5" s="51"/>
      <c r="C5" s="51"/>
      <c r="D5" s="51"/>
      <c r="E5" s="51"/>
    </row>
    <row r="6" spans="1:5" ht="85.5" customHeight="1" x14ac:dyDescent="0.25">
      <c r="A6" s="40" t="s">
        <v>2</v>
      </c>
      <c r="B6" s="40"/>
      <c r="C6" s="40"/>
      <c r="D6" s="40"/>
      <c r="E6" s="40"/>
    </row>
    <row r="7" spans="1:5" x14ac:dyDescent="0.25">
      <c r="A7" s="53"/>
      <c r="B7" s="53"/>
      <c r="C7" s="53"/>
      <c r="D7" s="53"/>
      <c r="E7" s="53"/>
    </row>
    <row r="8" spans="1:5" x14ac:dyDescent="0.25">
      <c r="A8" s="9" t="s">
        <v>3</v>
      </c>
      <c r="B8" s="10"/>
      <c r="C8" s="10"/>
      <c r="D8" s="10"/>
      <c r="E8" s="10"/>
    </row>
    <row r="9" spans="1:5" x14ac:dyDescent="0.25">
      <c r="A9" s="10"/>
      <c r="B9" s="10"/>
      <c r="C9" s="10"/>
      <c r="D9" s="10"/>
      <c r="E9" s="10"/>
    </row>
    <row r="10" spans="1:5" x14ac:dyDescent="0.25">
      <c r="A10" s="11" t="s">
        <v>4</v>
      </c>
      <c r="B10" s="54" t="s">
        <v>5</v>
      </c>
      <c r="C10" s="55"/>
      <c r="D10" s="55"/>
      <c r="E10" s="56"/>
    </row>
    <row r="11" spans="1:5" x14ac:dyDescent="0.25">
      <c r="A11" s="12">
        <v>53358.38</v>
      </c>
      <c r="B11" s="14">
        <v>3111</v>
      </c>
      <c r="C11" s="46" t="s">
        <v>6</v>
      </c>
      <c r="D11" s="46"/>
      <c r="E11" s="46"/>
    </row>
    <row r="12" spans="1:5" x14ac:dyDescent="0.25">
      <c r="A12" s="15">
        <v>125.57</v>
      </c>
      <c r="B12" s="14">
        <v>3113</v>
      </c>
      <c r="C12" s="46" t="s">
        <v>13</v>
      </c>
      <c r="D12" s="46"/>
      <c r="E12" s="46"/>
    </row>
    <row r="13" spans="1:5" x14ac:dyDescent="0.25">
      <c r="A13" s="15">
        <v>1546.65</v>
      </c>
      <c r="B13" s="14">
        <v>3211</v>
      </c>
      <c r="C13" s="46" t="s">
        <v>14</v>
      </c>
      <c r="D13" s="46"/>
      <c r="E13" s="46"/>
    </row>
    <row r="14" spans="1:5" x14ac:dyDescent="0.25">
      <c r="A14" s="15">
        <f>885.43+53.08</f>
        <v>938.51</v>
      </c>
      <c r="B14" s="14">
        <v>3212</v>
      </c>
      <c r="C14" s="46" t="s">
        <v>9</v>
      </c>
      <c r="D14" s="46"/>
      <c r="E14" s="46"/>
    </row>
    <row r="15" spans="1:5" x14ac:dyDescent="0.25">
      <c r="A15" s="15">
        <f>300</f>
        <v>300</v>
      </c>
      <c r="B15" s="14">
        <v>3121</v>
      </c>
      <c r="C15" s="48" t="s">
        <v>7</v>
      </c>
      <c r="D15" s="49"/>
      <c r="E15" s="50"/>
    </row>
    <row r="16" spans="1:5" x14ac:dyDescent="0.25">
      <c r="A16" s="12">
        <v>8571.69</v>
      </c>
      <c r="B16" s="14">
        <v>3132</v>
      </c>
      <c r="C16" s="46" t="s">
        <v>8</v>
      </c>
      <c r="D16" s="46"/>
      <c r="E16" s="46"/>
    </row>
    <row r="17" spans="1:5" x14ac:dyDescent="0.25">
      <c r="A17" s="12">
        <v>839.6</v>
      </c>
      <c r="B17" s="14">
        <v>3225</v>
      </c>
      <c r="C17" s="46" t="s">
        <v>33</v>
      </c>
      <c r="D17" s="46"/>
      <c r="E17" s="46"/>
    </row>
    <row r="18" spans="1:5" x14ac:dyDescent="0.25">
      <c r="A18" s="12">
        <f>92.61+444.17</f>
        <v>536.78</v>
      </c>
      <c r="B18" s="14">
        <v>3231</v>
      </c>
      <c r="C18" s="46" t="s">
        <v>17</v>
      </c>
      <c r="D18" s="46"/>
      <c r="E18" s="46"/>
    </row>
    <row r="19" spans="1:5" x14ac:dyDescent="0.25">
      <c r="A19" s="12">
        <v>9717.61</v>
      </c>
      <c r="B19" s="14">
        <v>3235</v>
      </c>
      <c r="C19" s="48" t="s">
        <v>18</v>
      </c>
      <c r="D19" s="49"/>
      <c r="E19" s="50"/>
    </row>
    <row r="20" spans="1:5" x14ac:dyDescent="0.25">
      <c r="A20" s="32">
        <v>2750</v>
      </c>
      <c r="B20" s="14">
        <v>3238</v>
      </c>
      <c r="C20" s="48" t="s">
        <v>46</v>
      </c>
      <c r="D20" s="49"/>
      <c r="E20" s="50"/>
    </row>
    <row r="21" spans="1:5" x14ac:dyDescent="0.25">
      <c r="A21" s="17">
        <f>101.44+774.75</f>
        <v>876.19</v>
      </c>
      <c r="B21" s="14">
        <v>3239</v>
      </c>
      <c r="C21" s="48" t="s">
        <v>19</v>
      </c>
      <c r="D21" s="49"/>
      <c r="E21" s="50"/>
    </row>
    <row r="22" spans="1:5" x14ac:dyDescent="0.25">
      <c r="A22" s="17">
        <v>805.2</v>
      </c>
      <c r="B22" s="14">
        <v>3241</v>
      </c>
      <c r="C22" s="25" t="s">
        <v>35</v>
      </c>
      <c r="D22" s="33"/>
      <c r="E22" s="34"/>
    </row>
    <row r="23" spans="1:5" x14ac:dyDescent="0.25">
      <c r="A23" s="17">
        <v>4021.15</v>
      </c>
      <c r="B23" s="14">
        <v>3291</v>
      </c>
      <c r="C23" s="57" t="s">
        <v>20</v>
      </c>
      <c r="D23" s="57"/>
      <c r="E23" s="57"/>
    </row>
    <row r="24" spans="1:5" x14ac:dyDescent="0.25">
      <c r="A24" s="17">
        <v>4318.2</v>
      </c>
      <c r="B24" s="14">
        <v>3293</v>
      </c>
      <c r="C24" s="48" t="s">
        <v>36</v>
      </c>
      <c r="D24" s="49"/>
      <c r="E24" s="50"/>
    </row>
    <row r="25" spans="1:5" x14ac:dyDescent="0.25">
      <c r="A25" s="18">
        <f>SUM(A11:A24)</f>
        <v>88705.53</v>
      </c>
      <c r="B25" s="47" t="s">
        <v>54</v>
      </c>
      <c r="C25" s="47"/>
      <c r="D25" s="47"/>
      <c r="E25" s="47"/>
    </row>
    <row r="28" spans="1:5" ht="51" x14ac:dyDescent="0.25">
      <c r="A28" s="19" t="s">
        <v>24</v>
      </c>
      <c r="B28" s="19" t="s">
        <v>25</v>
      </c>
      <c r="C28" s="20" t="s">
        <v>26</v>
      </c>
      <c r="D28" s="20" t="s">
        <v>27</v>
      </c>
      <c r="E28" s="19" t="s">
        <v>28</v>
      </c>
    </row>
    <row r="29" spans="1:5" ht="45.75" customHeight="1" x14ac:dyDescent="0.25">
      <c r="A29" s="21" t="s">
        <v>29</v>
      </c>
      <c r="B29" s="22" t="s">
        <v>30</v>
      </c>
      <c r="C29" s="22" t="s">
        <v>30</v>
      </c>
      <c r="D29" s="29">
        <v>406.49</v>
      </c>
      <c r="E29" s="23" t="s">
        <v>31</v>
      </c>
    </row>
    <row r="30" spans="1:5" ht="45" x14ac:dyDescent="0.25">
      <c r="A30" s="21" t="s">
        <v>43</v>
      </c>
      <c r="B30" s="22" t="s">
        <v>30</v>
      </c>
      <c r="C30" s="22" t="s">
        <v>30</v>
      </c>
      <c r="D30" s="31">
        <v>3195.2</v>
      </c>
      <c r="E30" s="23" t="s">
        <v>31</v>
      </c>
    </row>
    <row r="31" spans="1:5" ht="45" x14ac:dyDescent="0.25">
      <c r="A31" s="21" t="s">
        <v>44</v>
      </c>
      <c r="B31" s="22" t="s">
        <v>30</v>
      </c>
      <c r="C31" s="22" t="s">
        <v>30</v>
      </c>
      <c r="D31" s="31">
        <v>3704.32</v>
      </c>
      <c r="E31" s="23" t="s">
        <v>31</v>
      </c>
    </row>
    <row r="32" spans="1:5" ht="45" x14ac:dyDescent="0.25">
      <c r="A32" s="21" t="s">
        <v>53</v>
      </c>
      <c r="B32" s="22" t="s">
        <v>30</v>
      </c>
      <c r="C32" s="22" t="s">
        <v>30</v>
      </c>
      <c r="D32" s="31">
        <v>2110.6</v>
      </c>
      <c r="E32" s="23" t="s">
        <v>31</v>
      </c>
    </row>
  </sheetData>
  <mergeCells count="22">
    <mergeCell ref="B25:E25"/>
    <mergeCell ref="C17:E17"/>
    <mergeCell ref="C18:E18"/>
    <mergeCell ref="C21:E21"/>
    <mergeCell ref="C23:E23"/>
    <mergeCell ref="C24:E24"/>
    <mergeCell ref="A6:E6"/>
    <mergeCell ref="C20:E20"/>
    <mergeCell ref="C14:E14"/>
    <mergeCell ref="A1:E1"/>
    <mergeCell ref="A2:E2"/>
    <mergeCell ref="A3:E3"/>
    <mergeCell ref="A4:E4"/>
    <mergeCell ref="A5:E5"/>
    <mergeCell ref="C19:E19"/>
    <mergeCell ref="A7:E7"/>
    <mergeCell ref="B10:E10"/>
    <mergeCell ref="C11:E11"/>
    <mergeCell ref="C12:E12"/>
    <mergeCell ref="C16:E16"/>
    <mergeCell ref="C13:E13"/>
    <mergeCell ref="C15:E1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66A2D-B36F-4163-B845-B2E0AE4C48BF}">
  <dimension ref="A1:E36"/>
  <sheetViews>
    <sheetView topLeftCell="A9" workbookViewId="0">
      <selection activeCell="B30" sqref="B30:E30"/>
    </sheetView>
  </sheetViews>
  <sheetFormatPr defaultRowHeight="15" x14ac:dyDescent="0.25"/>
  <cols>
    <col min="1" max="1" width="15" customWidth="1"/>
    <col min="2" max="2" width="12.85546875" customWidth="1"/>
    <col min="3" max="3" width="10.7109375" customWidth="1"/>
    <col min="5" max="5" width="56.85546875" customWidth="1"/>
  </cols>
  <sheetData>
    <row r="1" spans="1:5" x14ac:dyDescent="0.25">
      <c r="A1" s="51" t="s">
        <v>11</v>
      </c>
      <c r="B1" s="51"/>
      <c r="C1" s="51"/>
      <c r="D1" s="51"/>
      <c r="E1" s="51"/>
    </row>
    <row r="2" spans="1:5" x14ac:dyDescent="0.25">
      <c r="A2" s="51" t="s">
        <v>55</v>
      </c>
      <c r="B2" s="51"/>
      <c r="C2" s="51"/>
      <c r="D2" s="51"/>
      <c r="E2" s="51"/>
    </row>
    <row r="3" spans="1:5" x14ac:dyDescent="0.25">
      <c r="A3" s="51"/>
      <c r="B3" s="51"/>
      <c r="C3" s="51"/>
      <c r="D3" s="51"/>
      <c r="E3" s="51"/>
    </row>
    <row r="4" spans="1:5" x14ac:dyDescent="0.25">
      <c r="A4" s="52" t="s">
        <v>3</v>
      </c>
      <c r="B4" s="52"/>
      <c r="C4" s="52"/>
      <c r="D4" s="52"/>
      <c r="E4" s="52"/>
    </row>
    <row r="5" spans="1:5" x14ac:dyDescent="0.25">
      <c r="A5" s="51"/>
      <c r="B5" s="51"/>
      <c r="C5" s="51"/>
      <c r="D5" s="51"/>
      <c r="E5" s="51"/>
    </row>
    <row r="6" spans="1:5" ht="92.25" customHeight="1" x14ac:dyDescent="0.25">
      <c r="A6" s="40" t="s">
        <v>2</v>
      </c>
      <c r="B6" s="40"/>
      <c r="C6" s="40"/>
      <c r="D6" s="40"/>
      <c r="E6" s="40"/>
    </row>
    <row r="7" spans="1:5" x14ac:dyDescent="0.25">
      <c r="A7" s="53"/>
      <c r="B7" s="53"/>
      <c r="C7" s="53"/>
      <c r="D7" s="53"/>
      <c r="E7" s="53"/>
    </row>
    <row r="8" spans="1:5" x14ac:dyDescent="0.25">
      <c r="A8" s="9" t="s">
        <v>3</v>
      </c>
      <c r="B8" s="10"/>
      <c r="C8" s="10"/>
      <c r="D8" s="10"/>
      <c r="E8" s="10"/>
    </row>
    <row r="9" spans="1:5" x14ac:dyDescent="0.25">
      <c r="A9" s="10"/>
      <c r="B9" s="10"/>
      <c r="C9" s="10"/>
      <c r="D9" s="10"/>
      <c r="E9" s="10"/>
    </row>
    <row r="10" spans="1:5" x14ac:dyDescent="0.25">
      <c r="A10" s="11" t="s">
        <v>4</v>
      </c>
      <c r="B10" s="54" t="s">
        <v>5</v>
      </c>
      <c r="C10" s="55"/>
      <c r="D10" s="55"/>
      <c r="E10" s="56"/>
    </row>
    <row r="11" spans="1:5" x14ac:dyDescent="0.25">
      <c r="A11" s="12">
        <v>53473.48</v>
      </c>
      <c r="B11" s="14">
        <v>3111</v>
      </c>
      <c r="C11" s="46" t="s">
        <v>6</v>
      </c>
      <c r="D11" s="46"/>
      <c r="E11" s="46"/>
    </row>
    <row r="12" spans="1:5" x14ac:dyDescent="0.25">
      <c r="A12" s="15">
        <v>803.06</v>
      </c>
      <c r="B12" s="14">
        <v>3113</v>
      </c>
      <c r="C12" s="46" t="s">
        <v>13</v>
      </c>
      <c r="D12" s="46"/>
      <c r="E12" s="46"/>
    </row>
    <row r="13" spans="1:5" x14ac:dyDescent="0.25">
      <c r="A13" s="15">
        <v>432.78</v>
      </c>
      <c r="B13" s="14">
        <v>3121</v>
      </c>
      <c r="C13" s="48" t="s">
        <v>7</v>
      </c>
      <c r="D13" s="49"/>
      <c r="E13" s="50"/>
    </row>
    <row r="14" spans="1:5" x14ac:dyDescent="0.25">
      <c r="A14" s="15">
        <v>197</v>
      </c>
      <c r="B14" s="14">
        <v>3211</v>
      </c>
      <c r="C14" s="46" t="s">
        <v>14</v>
      </c>
      <c r="D14" s="46"/>
      <c r="E14" s="46"/>
    </row>
    <row r="15" spans="1:5" x14ac:dyDescent="0.25">
      <c r="A15" s="15">
        <v>962.91</v>
      </c>
      <c r="B15" s="14">
        <v>3212</v>
      </c>
      <c r="C15" s="46" t="s">
        <v>9</v>
      </c>
      <c r="D15" s="46"/>
      <c r="E15" s="46"/>
    </row>
    <row r="16" spans="1:5" x14ac:dyDescent="0.25">
      <c r="A16" s="15">
        <v>420</v>
      </c>
      <c r="B16" s="14">
        <v>3213</v>
      </c>
      <c r="C16" s="48" t="s">
        <v>15</v>
      </c>
      <c r="D16" s="49"/>
      <c r="E16" s="50"/>
    </row>
    <row r="17" spans="1:5" x14ac:dyDescent="0.25">
      <c r="A17" s="12">
        <v>8702.4500000000007</v>
      </c>
      <c r="B17" s="14">
        <v>3132</v>
      </c>
      <c r="C17" s="46" t="s">
        <v>8</v>
      </c>
      <c r="D17" s="46"/>
      <c r="E17" s="46"/>
    </row>
    <row r="18" spans="1:5" x14ac:dyDescent="0.25">
      <c r="A18" s="12">
        <v>1352.07</v>
      </c>
      <c r="B18" s="14">
        <v>3221</v>
      </c>
      <c r="C18" s="48" t="s">
        <v>16</v>
      </c>
      <c r="D18" s="49"/>
      <c r="E18" s="50"/>
    </row>
    <row r="19" spans="1:5" x14ac:dyDescent="0.25">
      <c r="A19" s="12">
        <v>273.64999999999998</v>
      </c>
      <c r="B19" s="14">
        <v>3223</v>
      </c>
      <c r="C19" s="46" t="s">
        <v>41</v>
      </c>
      <c r="D19" s="46"/>
      <c r="E19" s="46"/>
    </row>
    <row r="20" spans="1:5" x14ac:dyDescent="0.25">
      <c r="A20" s="12">
        <v>248.63</v>
      </c>
      <c r="B20" s="14">
        <v>3225</v>
      </c>
      <c r="C20" s="46" t="s">
        <v>33</v>
      </c>
      <c r="D20" s="46"/>
      <c r="E20" s="46"/>
    </row>
    <row r="21" spans="1:5" x14ac:dyDescent="0.25">
      <c r="A21" s="12">
        <v>593.30999999999995</v>
      </c>
      <c r="B21" s="14">
        <v>3231</v>
      </c>
      <c r="C21" s="46" t="s">
        <v>17</v>
      </c>
      <c r="D21" s="46"/>
      <c r="E21" s="46"/>
    </row>
    <row r="22" spans="1:5" x14ac:dyDescent="0.25">
      <c r="A22" s="12">
        <v>4375</v>
      </c>
      <c r="B22" s="14">
        <v>3235</v>
      </c>
      <c r="C22" s="48" t="s">
        <v>18</v>
      </c>
      <c r="D22" s="49"/>
      <c r="E22" s="50"/>
    </row>
    <row r="23" spans="1:5" x14ac:dyDescent="0.25">
      <c r="A23" s="35">
        <v>13.29</v>
      </c>
      <c r="B23" s="14">
        <v>3236</v>
      </c>
      <c r="C23" s="48" t="s">
        <v>58</v>
      </c>
      <c r="D23" s="49"/>
      <c r="E23" s="50"/>
    </row>
    <row r="24" spans="1:5" x14ac:dyDescent="0.25">
      <c r="A24" s="30">
        <v>4943.75</v>
      </c>
      <c r="B24" s="14">
        <v>3237</v>
      </c>
      <c r="C24" s="48" t="s">
        <v>42</v>
      </c>
      <c r="D24" s="49"/>
      <c r="E24" s="50"/>
    </row>
    <row r="25" spans="1:5" x14ac:dyDescent="0.25">
      <c r="A25" s="32">
        <v>2750</v>
      </c>
      <c r="B25" s="14">
        <v>3238</v>
      </c>
      <c r="C25" s="48" t="s">
        <v>46</v>
      </c>
      <c r="D25" s="49"/>
      <c r="E25" s="50"/>
    </row>
    <row r="26" spans="1:5" x14ac:dyDescent="0.25">
      <c r="A26" s="17">
        <v>4.2</v>
      </c>
      <c r="B26" s="14">
        <v>3239</v>
      </c>
      <c r="C26" s="48" t="s">
        <v>19</v>
      </c>
      <c r="D26" s="49"/>
      <c r="E26" s="50"/>
    </row>
    <row r="27" spans="1:5" x14ac:dyDescent="0.25">
      <c r="A27" s="17">
        <v>4021.15</v>
      </c>
      <c r="B27" s="14">
        <v>3291</v>
      </c>
      <c r="C27" s="57" t="s">
        <v>20</v>
      </c>
      <c r="D27" s="57"/>
      <c r="E27" s="57"/>
    </row>
    <row r="28" spans="1:5" x14ac:dyDescent="0.25">
      <c r="A28" s="17">
        <v>8687.56</v>
      </c>
      <c r="B28" s="14">
        <v>3293</v>
      </c>
      <c r="C28" s="48" t="s">
        <v>36</v>
      </c>
      <c r="D28" s="49"/>
      <c r="E28" s="50"/>
    </row>
    <row r="29" spans="1:5" ht="15.75" customHeight="1" x14ac:dyDescent="0.25">
      <c r="A29" s="17">
        <v>31.75</v>
      </c>
      <c r="B29" s="14">
        <v>3299</v>
      </c>
      <c r="C29" s="25" t="s">
        <v>59</v>
      </c>
      <c r="D29" s="26"/>
      <c r="E29" s="27"/>
    </row>
    <row r="30" spans="1:5" ht="16.5" customHeight="1" x14ac:dyDescent="0.25">
      <c r="A30" s="17">
        <v>17750</v>
      </c>
      <c r="B30" s="14">
        <v>4262</v>
      </c>
      <c r="C30" s="48" t="s">
        <v>60</v>
      </c>
      <c r="D30" s="49"/>
      <c r="E30" s="50"/>
    </row>
    <row r="31" spans="1:5" ht="19.5" customHeight="1" x14ac:dyDescent="0.25">
      <c r="A31" s="18">
        <f>SUM(A11:A30)</f>
        <v>110036.04</v>
      </c>
      <c r="B31" s="47" t="s">
        <v>57</v>
      </c>
      <c r="C31" s="47"/>
      <c r="D31" s="47"/>
      <c r="E31" s="47"/>
    </row>
    <row r="32" spans="1:5" ht="30" customHeight="1" x14ac:dyDescent="0.25"/>
    <row r="34" spans="1:5" ht="63.75" x14ac:dyDescent="0.25">
      <c r="A34" s="19" t="s">
        <v>24</v>
      </c>
      <c r="B34" s="19" t="s">
        <v>25</v>
      </c>
      <c r="C34" s="20" t="s">
        <v>26</v>
      </c>
      <c r="D34" s="20" t="s">
        <v>27</v>
      </c>
      <c r="E34" s="19" t="s">
        <v>28</v>
      </c>
    </row>
    <row r="35" spans="1:5" ht="45" x14ac:dyDescent="0.25">
      <c r="A35" s="21" t="s">
        <v>29</v>
      </c>
      <c r="B35" s="22" t="s">
        <v>30</v>
      </c>
      <c r="C35" s="22" t="s">
        <v>30</v>
      </c>
      <c r="D35" s="29">
        <v>422.12</v>
      </c>
      <c r="E35" s="23" t="s">
        <v>31</v>
      </c>
    </row>
    <row r="36" spans="1:5" ht="45" x14ac:dyDescent="0.25">
      <c r="A36" s="21" t="s">
        <v>56</v>
      </c>
      <c r="B36" s="22" t="s">
        <v>30</v>
      </c>
      <c r="C36" s="22" t="s">
        <v>30</v>
      </c>
      <c r="D36" s="31">
        <v>859.87</v>
      </c>
      <c r="E36" s="23" t="s">
        <v>31</v>
      </c>
    </row>
  </sheetData>
  <mergeCells count="28">
    <mergeCell ref="C15:E15"/>
    <mergeCell ref="C26:E26"/>
    <mergeCell ref="C27:E27"/>
    <mergeCell ref="C28:E28"/>
    <mergeCell ref="B31:E31"/>
    <mergeCell ref="C18:E18"/>
    <mergeCell ref="C19:E19"/>
    <mergeCell ref="C23:E23"/>
    <mergeCell ref="C24:E24"/>
    <mergeCell ref="C30:E30"/>
    <mergeCell ref="C16:E16"/>
    <mergeCell ref="C17:E17"/>
    <mergeCell ref="C20:E20"/>
    <mergeCell ref="C21:E21"/>
    <mergeCell ref="C22:E22"/>
    <mergeCell ref="C25:E25"/>
    <mergeCell ref="A6:E6"/>
    <mergeCell ref="C14:E14"/>
    <mergeCell ref="A1:E1"/>
    <mergeCell ref="A2:E2"/>
    <mergeCell ref="A3:E3"/>
    <mergeCell ref="A4:E4"/>
    <mergeCell ref="A5:E5"/>
    <mergeCell ref="A7:E7"/>
    <mergeCell ref="B10:E10"/>
    <mergeCell ref="C11:E11"/>
    <mergeCell ref="C12:E12"/>
    <mergeCell ref="C13:E1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E5D0B-8CE9-4E57-9EC7-BFFFBDDCC049}">
  <dimension ref="A1:E52"/>
  <sheetViews>
    <sheetView tabSelected="1" workbookViewId="0">
      <selection activeCell="B13" sqref="B13"/>
    </sheetView>
  </sheetViews>
  <sheetFormatPr defaultRowHeight="15" x14ac:dyDescent="0.25"/>
  <cols>
    <col min="1" max="1" width="18" customWidth="1"/>
    <col min="2" max="2" width="13" customWidth="1"/>
    <col min="3" max="3" width="10" customWidth="1"/>
    <col min="4" max="4" width="11.140625" customWidth="1"/>
    <col min="5" max="5" width="58.140625" customWidth="1"/>
  </cols>
  <sheetData>
    <row r="1" spans="1:5" x14ac:dyDescent="0.25">
      <c r="A1" s="51" t="s">
        <v>11</v>
      </c>
      <c r="B1" s="51"/>
      <c r="C1" s="51"/>
      <c r="D1" s="51"/>
      <c r="E1" s="51"/>
    </row>
    <row r="2" spans="1:5" x14ac:dyDescent="0.25">
      <c r="A2" s="51" t="s">
        <v>61</v>
      </c>
      <c r="B2" s="51"/>
      <c r="C2" s="51"/>
      <c r="D2" s="51"/>
      <c r="E2" s="51"/>
    </row>
    <row r="3" spans="1:5" x14ac:dyDescent="0.25">
      <c r="A3" s="51"/>
      <c r="B3" s="51"/>
      <c r="C3" s="51"/>
      <c r="D3" s="51"/>
      <c r="E3" s="51"/>
    </row>
    <row r="4" spans="1:5" x14ac:dyDescent="0.25">
      <c r="A4" s="52" t="s">
        <v>3</v>
      </c>
      <c r="B4" s="52"/>
      <c r="C4" s="52"/>
      <c r="D4" s="52"/>
      <c r="E4" s="52"/>
    </row>
    <row r="5" spans="1:5" ht="12" customHeight="1" x14ac:dyDescent="0.25">
      <c r="A5" s="51"/>
      <c r="B5" s="51"/>
      <c r="C5" s="51"/>
      <c r="D5" s="51"/>
      <c r="E5" s="51"/>
    </row>
    <row r="6" spans="1:5" ht="93" customHeight="1" x14ac:dyDescent="0.25">
      <c r="A6" s="40" t="s">
        <v>2</v>
      </c>
      <c r="B6" s="40"/>
      <c r="C6" s="40"/>
      <c r="D6" s="40"/>
      <c r="E6" s="40"/>
    </row>
    <row r="7" spans="1:5" x14ac:dyDescent="0.25">
      <c r="A7" s="53"/>
      <c r="B7" s="53"/>
      <c r="C7" s="53"/>
      <c r="D7" s="53"/>
      <c r="E7" s="53"/>
    </row>
    <row r="8" spans="1:5" x14ac:dyDescent="0.25">
      <c r="A8" s="9" t="s">
        <v>3</v>
      </c>
      <c r="B8" s="10"/>
      <c r="C8" s="10"/>
      <c r="D8" s="10"/>
      <c r="E8" s="10"/>
    </row>
    <row r="9" spans="1:5" x14ac:dyDescent="0.25">
      <c r="A9" s="10"/>
      <c r="B9" s="10"/>
      <c r="C9" s="10"/>
      <c r="D9" s="10"/>
      <c r="E9" s="10"/>
    </row>
    <row r="10" spans="1:5" x14ac:dyDescent="0.25">
      <c r="A10" s="11" t="s">
        <v>4</v>
      </c>
      <c r="B10" s="54" t="s">
        <v>5</v>
      </c>
      <c r="C10" s="55"/>
      <c r="D10" s="55"/>
      <c r="E10" s="56"/>
    </row>
    <row r="11" spans="1:5" x14ac:dyDescent="0.25">
      <c r="A11" s="36">
        <v>56083.56</v>
      </c>
      <c r="B11" s="14">
        <v>3111</v>
      </c>
      <c r="C11" s="46" t="s">
        <v>6</v>
      </c>
      <c r="D11" s="46"/>
      <c r="E11" s="46"/>
    </row>
    <row r="12" spans="1:5" x14ac:dyDescent="0.25">
      <c r="A12" s="37">
        <v>791.18</v>
      </c>
      <c r="B12" s="14">
        <v>3113</v>
      </c>
      <c r="C12" s="46" t="s">
        <v>13</v>
      </c>
      <c r="D12" s="46"/>
      <c r="E12" s="46"/>
    </row>
    <row r="13" spans="1:5" x14ac:dyDescent="0.25">
      <c r="A13" s="15">
        <v>7431.81</v>
      </c>
      <c r="B13" s="14">
        <v>3121</v>
      </c>
      <c r="C13" s="48" t="s">
        <v>7</v>
      </c>
      <c r="D13" s="49"/>
      <c r="E13" s="50"/>
    </row>
    <row r="14" spans="1:5" x14ac:dyDescent="0.25">
      <c r="A14" s="15">
        <f>2605.34</f>
        <v>2605.34</v>
      </c>
      <c r="B14" s="14">
        <v>3211</v>
      </c>
      <c r="C14" s="46" t="s">
        <v>14</v>
      </c>
      <c r="D14" s="46"/>
      <c r="E14" s="46"/>
    </row>
    <row r="15" spans="1:5" x14ac:dyDescent="0.25">
      <c r="A15" s="15">
        <v>967.89</v>
      </c>
      <c r="B15" s="14">
        <v>3212</v>
      </c>
      <c r="C15" s="46" t="s">
        <v>9</v>
      </c>
      <c r="D15" s="46"/>
      <c r="E15" s="46"/>
    </row>
    <row r="16" spans="1:5" x14ac:dyDescent="0.25">
      <c r="A16" s="15">
        <v>576</v>
      </c>
      <c r="B16" s="14">
        <v>3213</v>
      </c>
      <c r="C16" s="48" t="s">
        <v>15</v>
      </c>
      <c r="D16" s="49"/>
      <c r="E16" s="50"/>
    </row>
    <row r="17" spans="1:5" x14ac:dyDescent="0.25">
      <c r="A17" s="12">
        <v>9144.65</v>
      </c>
      <c r="B17" s="14">
        <v>3132</v>
      </c>
      <c r="C17" s="46" t="s">
        <v>8</v>
      </c>
      <c r="D17" s="46"/>
      <c r="E17" s="46"/>
    </row>
    <row r="18" spans="1:5" x14ac:dyDescent="0.25">
      <c r="A18" s="12">
        <v>5059.3500000000004</v>
      </c>
      <c r="B18" s="14">
        <v>3221</v>
      </c>
      <c r="C18" s="48" t="s">
        <v>16</v>
      </c>
      <c r="D18" s="49"/>
      <c r="E18" s="50"/>
    </row>
    <row r="19" spans="1:5" x14ac:dyDescent="0.25">
      <c r="A19" s="12">
        <v>292.82</v>
      </c>
      <c r="B19" s="14">
        <v>3223</v>
      </c>
      <c r="C19" s="46" t="s">
        <v>41</v>
      </c>
      <c r="D19" s="46"/>
      <c r="E19" s="46"/>
    </row>
    <row r="20" spans="1:5" x14ac:dyDescent="0.25">
      <c r="A20" s="12">
        <v>230.58</v>
      </c>
      <c r="B20" s="14">
        <v>3224</v>
      </c>
      <c r="C20" s="46" t="s">
        <v>63</v>
      </c>
      <c r="D20" s="46"/>
      <c r="E20" s="46"/>
    </row>
    <row r="21" spans="1:5" x14ac:dyDescent="0.25">
      <c r="A21" s="12">
        <f>2970.82+1550+16.56+24306.25+289.21+1491.63</f>
        <v>30624.47</v>
      </c>
      <c r="B21" s="14">
        <v>3225</v>
      </c>
      <c r="C21" s="46" t="s">
        <v>33</v>
      </c>
      <c r="D21" s="46"/>
      <c r="E21" s="46"/>
    </row>
    <row r="22" spans="1:5" x14ac:dyDescent="0.25">
      <c r="A22" s="12">
        <f>542.31-690.96</f>
        <v>-148.65000000000009</v>
      </c>
      <c r="B22" s="14">
        <v>3231</v>
      </c>
      <c r="C22" s="46" t="s">
        <v>17</v>
      </c>
      <c r="D22" s="46"/>
      <c r="E22" s="46"/>
    </row>
    <row r="23" spans="1:5" x14ac:dyDescent="0.25">
      <c r="A23" s="12">
        <v>598.76</v>
      </c>
      <c r="B23" s="14">
        <v>3232</v>
      </c>
      <c r="C23" s="46" t="s">
        <v>64</v>
      </c>
      <c r="D23" s="46"/>
      <c r="E23" s="46"/>
    </row>
    <row r="24" spans="1:5" x14ac:dyDescent="0.25">
      <c r="A24" s="12">
        <v>10692.5</v>
      </c>
      <c r="B24" s="14">
        <v>3233</v>
      </c>
      <c r="C24" s="46" t="s">
        <v>34</v>
      </c>
      <c r="D24" s="46"/>
      <c r="E24" s="46"/>
    </row>
    <row r="25" spans="1:5" x14ac:dyDescent="0.25">
      <c r="A25" s="12">
        <f>15837.58+690.96</f>
        <v>16528.54</v>
      </c>
      <c r="B25" s="14">
        <v>3235</v>
      </c>
      <c r="C25" s="48" t="s">
        <v>18</v>
      </c>
      <c r="D25" s="49"/>
      <c r="E25" s="50"/>
    </row>
    <row r="26" spans="1:5" x14ac:dyDescent="0.25">
      <c r="A26" s="35">
        <v>265.8</v>
      </c>
      <c r="B26" s="14">
        <v>3236</v>
      </c>
      <c r="C26" s="48" t="s">
        <v>58</v>
      </c>
      <c r="D26" s="49"/>
      <c r="E26" s="50"/>
    </row>
    <row r="27" spans="1:5" x14ac:dyDescent="0.25">
      <c r="A27" s="30">
        <f>60708.97+50</f>
        <v>60758.97</v>
      </c>
      <c r="B27" s="14">
        <v>3237</v>
      </c>
      <c r="C27" s="48" t="s">
        <v>42</v>
      </c>
      <c r="D27" s="49"/>
      <c r="E27" s="50"/>
    </row>
    <row r="28" spans="1:5" x14ac:dyDescent="0.25">
      <c r="A28" s="32">
        <v>8362.5</v>
      </c>
      <c r="B28" s="14">
        <v>3238</v>
      </c>
      <c r="C28" s="48" t="s">
        <v>46</v>
      </c>
      <c r="D28" s="49"/>
      <c r="E28" s="50"/>
    </row>
    <row r="29" spans="1:5" x14ac:dyDescent="0.25">
      <c r="A29" s="17">
        <v>187.48</v>
      </c>
      <c r="B29" s="14">
        <v>3239</v>
      </c>
      <c r="C29" s="48" t="s">
        <v>19</v>
      </c>
      <c r="D29" s="49"/>
      <c r="E29" s="50"/>
    </row>
    <row r="30" spans="1:5" x14ac:dyDescent="0.25">
      <c r="A30" s="17">
        <v>662.14</v>
      </c>
      <c r="B30" s="14">
        <v>3241</v>
      </c>
      <c r="C30" s="25" t="s">
        <v>35</v>
      </c>
      <c r="D30" s="26"/>
      <c r="E30" s="27"/>
    </row>
    <row r="31" spans="1:5" x14ac:dyDescent="0.25">
      <c r="A31" s="17">
        <v>3898.01</v>
      </c>
      <c r="B31" s="14">
        <v>3291</v>
      </c>
      <c r="C31" s="57" t="s">
        <v>20</v>
      </c>
      <c r="D31" s="57"/>
      <c r="E31" s="57"/>
    </row>
    <row r="32" spans="1:5" x14ac:dyDescent="0.25">
      <c r="A32" s="17">
        <f>35683.4</f>
        <v>35683.4</v>
      </c>
      <c r="B32" s="14">
        <v>3293</v>
      </c>
      <c r="C32" s="48" t="s">
        <v>36</v>
      </c>
      <c r="D32" s="49"/>
      <c r="E32" s="50"/>
    </row>
    <row r="33" spans="1:5" x14ac:dyDescent="0.25">
      <c r="A33" s="17">
        <f>621.87</f>
        <v>621.87</v>
      </c>
      <c r="B33" s="14">
        <v>3299</v>
      </c>
      <c r="C33" s="25" t="s">
        <v>59</v>
      </c>
      <c r="D33" s="26"/>
      <c r="E33" s="27"/>
    </row>
    <row r="34" spans="1:5" x14ac:dyDescent="0.25">
      <c r="A34" s="17">
        <v>0.06</v>
      </c>
      <c r="B34" s="14">
        <v>3433</v>
      </c>
      <c r="C34" s="57" t="s">
        <v>49</v>
      </c>
      <c r="D34" s="57"/>
      <c r="E34" s="57"/>
    </row>
    <row r="35" spans="1:5" ht="15.75" customHeight="1" x14ac:dyDescent="0.25">
      <c r="A35" s="17">
        <f>40100.36+289.21-24591.25-289.21-1491.63</f>
        <v>14017.48</v>
      </c>
      <c r="B35" s="14">
        <v>4221</v>
      </c>
      <c r="C35" s="57" t="s">
        <v>22</v>
      </c>
      <c r="D35" s="57"/>
      <c r="E35" s="57"/>
    </row>
    <row r="36" spans="1:5" ht="16.5" customHeight="1" x14ac:dyDescent="0.25">
      <c r="A36" s="17">
        <v>21100</v>
      </c>
      <c r="B36" s="14">
        <v>4262</v>
      </c>
      <c r="C36" s="48" t="s">
        <v>60</v>
      </c>
      <c r="D36" s="49"/>
      <c r="E36" s="50"/>
    </row>
    <row r="37" spans="1:5" x14ac:dyDescent="0.25">
      <c r="A37" s="18">
        <f>SUM(A11:A36)</f>
        <v>287036.51</v>
      </c>
      <c r="B37" s="47" t="s">
        <v>62</v>
      </c>
      <c r="C37" s="47"/>
      <c r="D37" s="47"/>
      <c r="E37" s="47"/>
    </row>
    <row r="40" spans="1:5" ht="51" x14ac:dyDescent="0.25">
      <c r="A40" s="19" t="s">
        <v>24</v>
      </c>
      <c r="B40" s="19" t="s">
        <v>25</v>
      </c>
      <c r="C40" s="20" t="s">
        <v>26</v>
      </c>
      <c r="D40" s="20" t="s">
        <v>27</v>
      </c>
      <c r="E40" s="19" t="s">
        <v>28</v>
      </c>
    </row>
    <row r="41" spans="1:5" ht="33.75" x14ac:dyDescent="0.25">
      <c r="A41" s="21" t="s">
        <v>29</v>
      </c>
      <c r="B41" s="22" t="s">
        <v>30</v>
      </c>
      <c r="C41" s="22" t="s">
        <v>30</v>
      </c>
      <c r="D41" s="29">
        <v>422.12</v>
      </c>
      <c r="E41" s="23" t="s">
        <v>31</v>
      </c>
    </row>
    <row r="42" spans="1:5" ht="33.75" x14ac:dyDescent="0.25">
      <c r="A42" s="21" t="s">
        <v>72</v>
      </c>
      <c r="B42" s="22" t="s">
        <v>30</v>
      </c>
      <c r="C42" s="22" t="s">
        <v>30</v>
      </c>
      <c r="D42" s="31">
        <v>844.24</v>
      </c>
      <c r="E42" s="23" t="s">
        <v>31</v>
      </c>
    </row>
    <row r="43" spans="1:5" ht="33.75" x14ac:dyDescent="0.25">
      <c r="A43" s="21" t="s">
        <v>73</v>
      </c>
      <c r="B43" s="22" t="s">
        <v>30</v>
      </c>
      <c r="C43" s="22" t="s">
        <v>30</v>
      </c>
      <c r="D43" s="29">
        <v>844.24</v>
      </c>
      <c r="E43" s="23" t="s">
        <v>31</v>
      </c>
    </row>
    <row r="44" spans="1:5" ht="33.75" x14ac:dyDescent="0.25">
      <c r="A44" s="21" t="s">
        <v>74</v>
      </c>
      <c r="B44" s="22" t="s">
        <v>30</v>
      </c>
      <c r="C44" s="22" t="s">
        <v>30</v>
      </c>
      <c r="D44" s="31">
        <v>838.05</v>
      </c>
      <c r="E44" s="23" t="s">
        <v>31</v>
      </c>
    </row>
    <row r="45" spans="1:5" ht="33.75" x14ac:dyDescent="0.25">
      <c r="A45" s="21" t="s">
        <v>70</v>
      </c>
      <c r="B45" s="22" t="s">
        <v>30</v>
      </c>
      <c r="C45" s="22" t="s">
        <v>30</v>
      </c>
      <c r="D45" s="31">
        <v>806.25</v>
      </c>
      <c r="E45" s="23" t="s">
        <v>31</v>
      </c>
    </row>
    <row r="46" spans="1:5" ht="33.75" x14ac:dyDescent="0.25">
      <c r="A46" s="21" t="s">
        <v>71</v>
      </c>
      <c r="B46" s="22" t="s">
        <v>30</v>
      </c>
      <c r="C46" s="22" t="s">
        <v>30</v>
      </c>
      <c r="D46" s="29">
        <v>844.24</v>
      </c>
      <c r="E46" s="23" t="s">
        <v>31</v>
      </c>
    </row>
    <row r="47" spans="1:5" ht="33.75" x14ac:dyDescent="0.25">
      <c r="A47" s="21" t="s">
        <v>53</v>
      </c>
      <c r="B47" s="22" t="s">
        <v>30</v>
      </c>
      <c r="C47" s="22" t="s">
        <v>30</v>
      </c>
      <c r="D47" s="31">
        <v>2110.6</v>
      </c>
      <c r="E47" s="23" t="s">
        <v>31</v>
      </c>
    </row>
    <row r="48" spans="1:5" ht="33.75" x14ac:dyDescent="0.25">
      <c r="A48" s="21" t="s">
        <v>65</v>
      </c>
      <c r="B48" s="22" t="s">
        <v>30</v>
      </c>
      <c r="C48" s="22" t="s">
        <v>30</v>
      </c>
      <c r="D48" s="29">
        <v>2501.4499999999998</v>
      </c>
      <c r="E48" s="23" t="s">
        <v>31</v>
      </c>
    </row>
    <row r="49" spans="1:5" ht="33.75" x14ac:dyDescent="0.25">
      <c r="A49" s="21" t="s">
        <v>66</v>
      </c>
      <c r="B49" s="22" t="s">
        <v>30</v>
      </c>
      <c r="C49" s="22" t="s">
        <v>30</v>
      </c>
      <c r="D49" s="31">
        <v>218.88</v>
      </c>
      <c r="E49" s="23" t="s">
        <v>31</v>
      </c>
    </row>
    <row r="50" spans="1:5" ht="33.75" x14ac:dyDescent="0.25">
      <c r="A50" s="21" t="s">
        <v>67</v>
      </c>
      <c r="B50" s="22" t="s">
        <v>30</v>
      </c>
      <c r="C50" s="22" t="s">
        <v>30</v>
      </c>
      <c r="D50" s="29">
        <v>2388.89</v>
      </c>
      <c r="E50" s="23" t="s">
        <v>31</v>
      </c>
    </row>
    <row r="51" spans="1:5" ht="33.75" x14ac:dyDescent="0.25">
      <c r="A51" s="21" t="s">
        <v>68</v>
      </c>
      <c r="B51" s="22" t="s">
        <v>30</v>
      </c>
      <c r="C51" s="22" t="s">
        <v>30</v>
      </c>
      <c r="D51" s="31">
        <v>218.88</v>
      </c>
      <c r="E51" s="23" t="s">
        <v>31</v>
      </c>
    </row>
    <row r="52" spans="1:5" ht="33" customHeight="1" x14ac:dyDescent="0.25">
      <c r="A52" s="21" t="s">
        <v>69</v>
      </c>
      <c r="B52" s="22" t="s">
        <v>30</v>
      </c>
      <c r="C52" s="22" t="s">
        <v>30</v>
      </c>
      <c r="D52" s="31">
        <v>5836.95</v>
      </c>
      <c r="E52" s="23" t="s">
        <v>31</v>
      </c>
    </row>
  </sheetData>
  <mergeCells count="33">
    <mergeCell ref="C36:E36"/>
    <mergeCell ref="C31:E31"/>
    <mergeCell ref="C32:E32"/>
    <mergeCell ref="C34:E34"/>
    <mergeCell ref="B37:E37"/>
    <mergeCell ref="C20:E20"/>
    <mergeCell ref="C23:E23"/>
    <mergeCell ref="C24:E24"/>
    <mergeCell ref="C35:E35"/>
    <mergeCell ref="C22:E22"/>
    <mergeCell ref="C25:E25"/>
    <mergeCell ref="C26:E26"/>
    <mergeCell ref="C27:E27"/>
    <mergeCell ref="C28:E28"/>
    <mergeCell ref="C29:E29"/>
    <mergeCell ref="C21:E21"/>
    <mergeCell ref="C15:E15"/>
    <mergeCell ref="C16:E16"/>
    <mergeCell ref="C17:E17"/>
    <mergeCell ref="C18:E18"/>
    <mergeCell ref="C19:E19"/>
    <mergeCell ref="C14:E14"/>
    <mergeCell ref="A1:E1"/>
    <mergeCell ref="A2:E2"/>
    <mergeCell ref="A3:E3"/>
    <mergeCell ref="A4:E4"/>
    <mergeCell ref="A5:E5"/>
    <mergeCell ref="A6:E6"/>
    <mergeCell ref="A7:E7"/>
    <mergeCell ref="B10:E10"/>
    <mergeCell ref="C11:E11"/>
    <mergeCell ref="C12:E12"/>
    <mergeCell ref="C13:E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9</vt:i4>
      </vt:variant>
    </vt:vector>
  </HeadingPairs>
  <TitlesOfParts>
    <vt:vector size="9" baseType="lpstr">
      <vt:lpstr>TRAVANJ 2024.</vt:lpstr>
      <vt:lpstr>SVIBANJ 2024.</vt:lpstr>
      <vt:lpstr>LIPANJ 2024.</vt:lpstr>
      <vt:lpstr>SRPANJ 2024.</vt:lpstr>
      <vt:lpstr>KOLOVOZ 2024.</vt:lpstr>
      <vt:lpstr>RUJAN 2024.</vt:lpstr>
      <vt:lpstr>LISTOPAD 2024.</vt:lpstr>
      <vt:lpstr>STUDENI 2024.</vt:lpstr>
      <vt:lpstr>PROSINAC 2024.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Nataša Novoselec</dc:creator>
  <cp:keywords/>
  <dc:description/>
  <cp:lastModifiedBy>Ilka Radoš</cp:lastModifiedBy>
  <cp:revision/>
  <cp:lastPrinted>2024-08-01T07:53:36Z</cp:lastPrinted>
  <dcterms:created xsi:type="dcterms:W3CDTF">2024-05-20T11:23:02Z</dcterms:created>
  <dcterms:modified xsi:type="dcterms:W3CDTF">2025-01-20T09:15:18Z</dcterms:modified>
  <cp:category/>
  <cp:contentStatus/>
</cp:coreProperties>
</file>