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ocsk-my.sharepoint.com/personal/irados_asosk_hr/Documents/2026/ASOSK -Informacije o trošenju sredstava/"/>
    </mc:Choice>
  </mc:AlternateContent>
  <xr:revisionPtr revIDLastSave="785" documentId="8_{6620E640-7AC7-46F9-ADAD-E56BFA447B15}" xr6:coauthVersionLast="47" xr6:coauthVersionMax="47" xr10:uidLastSave="{15004516-9962-40B2-9E54-224AA4D6EEEE}"/>
  <bookViews>
    <workbookView xWindow="-120" yWindow="-120" windowWidth="29040" windowHeight="15720" activeTab="3" xr2:uid="{E802109D-0B27-421D-8EC7-7F137399510E}"/>
  </bookViews>
  <sheets>
    <sheet name="01_2026" sheetId="1" r:id="rId1"/>
    <sheet name="02_2026" sheetId="2" r:id="rId2"/>
    <sheet name="03_2026" sheetId="3" r:id="rId3"/>
    <sheet name="04_2026" sheetId="4" r:id="rId4"/>
  </sheets>
  <definedNames>
    <definedName name="_xlnm._FilterDatabase" localSheetId="0" hidden="1">'01_2026'!$A$22:$K$59</definedName>
    <definedName name="_xlnm._FilterDatabase" localSheetId="1" hidden="1">'02_2026'!$A$24:$I$24</definedName>
    <definedName name="_xlnm._FilterDatabase" localSheetId="2" hidden="1">'03_2026'!$A$25:$I$65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4" l="1"/>
  <c r="D85" i="4"/>
  <c r="D104" i="4" s="1"/>
  <c r="A18" i="4"/>
  <c r="D84" i="3"/>
  <c r="E45" i="3"/>
  <c r="A19" i="3" l="1"/>
  <c r="D74" i="3"/>
  <c r="D79" i="3"/>
  <c r="D78" i="3"/>
  <c r="D73" i="3"/>
  <c r="D72" i="3"/>
  <c r="E64" i="2"/>
  <c r="E63" i="2"/>
  <c r="D74" i="2"/>
  <c r="D89" i="2"/>
  <c r="D73" i="2"/>
  <c r="D92" i="2" s="1"/>
  <c r="A18" i="2"/>
  <c r="D68" i="1"/>
  <c r="D75" i="1" s="1"/>
  <c r="E66" i="3" l="1"/>
  <c r="E65" i="2"/>
  <c r="E59" i="1"/>
  <c r="A16" i="1"/>
</calcChain>
</file>

<file path=xl/sharedStrings.xml><?xml version="1.0" encoding="utf-8"?>
<sst xmlns="http://schemas.openxmlformats.org/spreadsheetml/2006/main" count="1720" uniqueCount="392">
  <si>
    <t>INFORMACIJA O TROŠENJU SREDSTAVA</t>
  </si>
  <si>
    <t>OBVEZNIK: AKADEMIJA SOCIJALNE SKRBI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</si>
  <si>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Akademija socijalne skrbi objavljuje, 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</si>
  <si>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</si>
  <si>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</si>
  <si>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</si>
  <si>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</si>
  <si>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</si>
  <si>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Službena putovanja</t>
  </si>
  <si>
    <t>Naknade za prijevoz, za rad na terenu i odvojeni život</t>
  </si>
  <si>
    <t>Uredski materijal i ostali materijalni rashodi</t>
  </si>
  <si>
    <t>Energija</t>
  </si>
  <si>
    <t>Sitni inventar i auto gume</t>
  </si>
  <si>
    <t>Usluge telefona, pošte i prijevoza</t>
  </si>
  <si>
    <t>Zakupnine i najamnine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</si>
  <si>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</si>
  <si>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</si>
  <si>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</si>
  <si>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</si>
  <si>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</si>
  <si>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</si>
  <si>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Naziv primatelja</t>
  </si>
  <si>
    <t>OIB primatelja</t>
  </si>
  <si>
    <t>Sjedište primatelja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</si>
  <si>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</si>
  <si>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</si>
  <si>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</si>
  <si>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OLJA DRUŽIĆ LJUBOTINA</t>
  </si>
  <si>
    <t>DIJANA VUKOVIĆ</t>
  </si>
  <si>
    <t>DEAN AJDUKOVIĆ</t>
  </si>
  <si>
    <t>DUNJA LAKUŠ</t>
  </si>
  <si>
    <t>IVAN TANTA</t>
  </si>
  <si>
    <t>ZA SIJEČANJ 2026. GODINE</t>
  </si>
  <si>
    <t>ŠTEFICA KARAČIĆ</t>
  </si>
  <si>
    <t>MARIJANA KLETEČKI RADOVIĆ</t>
  </si>
  <si>
    <t>MARINA AJDUKOVIĆ</t>
  </si>
  <si>
    <t>BRANKA SLADOVIĆ FRANZ</t>
  </si>
  <si>
    <t>Redni broj</t>
  </si>
  <si>
    <t>OIB</t>
  </si>
  <si>
    <t>Sjedište (mjesto i adresa)</t>
  </si>
  <si>
    <t>Iznos</t>
  </si>
  <si>
    <t>Valuta</t>
  </si>
  <si>
    <t>Godina i mjesec</t>
  </si>
  <si>
    <t>Vrsta rashoda</t>
  </si>
  <si>
    <t>EUR</t>
  </si>
  <si>
    <t>2026/1</t>
  </si>
  <si>
    <t>3237</t>
  </si>
  <si>
    <t>CompING d.o.o.</t>
  </si>
  <si>
    <t>09201087238</t>
  </si>
  <si>
    <t>Heinzelova 70, ZAGREB</t>
  </si>
  <si>
    <t>3238</t>
  </si>
  <si>
    <t>SVETI ROK d.o.o. za trgovinu i usluge</t>
  </si>
  <si>
    <t>36945428337</t>
  </si>
  <si>
    <t>Radmanovačka ulica 33B, ZAGREB</t>
  </si>
  <si>
    <t>3221</t>
  </si>
  <si>
    <t>NARODNE NOVINE d.d.</t>
  </si>
  <si>
    <t>64546066176</t>
  </si>
  <si>
    <t>Savski gaj XIII. 6, ZAGREB-NOVI ZAGREB</t>
  </si>
  <si>
    <t>3239</t>
  </si>
  <si>
    <t>Studentski centar u Zagrebu</t>
  </si>
  <si>
    <t>22597784145</t>
  </si>
  <si>
    <t>Savska cesta 25 Zagreb, Zagreb</t>
  </si>
  <si>
    <t>CENTAR ZA ZAŠTITU NA RADU d.o.o.</t>
  </si>
  <si>
    <t>36430717123</t>
  </si>
  <si>
    <t>Milke Trnine 3, ZAGREB</t>
  </si>
  <si>
    <t>3225</t>
  </si>
  <si>
    <t>TERRA SLAVONICA d.o.o. za usluge i trgov</t>
  </si>
  <si>
    <t>50833681934</t>
  </si>
  <si>
    <t>Trg Ljudevita Patačića 1, VIROVITICA</t>
  </si>
  <si>
    <t>3293</t>
  </si>
  <si>
    <t>TERRAKOM d.o.o.</t>
  </si>
  <si>
    <t>29050776382</t>
  </si>
  <si>
    <t>Ulica Ivice Drmića 10, ZAGREB</t>
  </si>
  <si>
    <t>3231</t>
  </si>
  <si>
    <t>3235</t>
  </si>
  <si>
    <t>LEXPERA pravne i poslovne informacije d.o.o.</t>
  </si>
  <si>
    <t>79506290597</t>
  </si>
  <si>
    <t>Ulica Grge Tuškana 37, ZAGREB</t>
  </si>
  <si>
    <t>SINAPSA d.o.o.</t>
  </si>
  <si>
    <t>95760814527</t>
  </si>
  <si>
    <t>Ulica kneza Mislava 11, ZAGREB</t>
  </si>
  <si>
    <t>BIRODOM d.o.o.</t>
  </si>
  <si>
    <t>47794513055</t>
  </si>
  <si>
    <t>Hojnikova 19, LUČKO</t>
  </si>
  <si>
    <t>MIMA d.o.o. za proizvodnju, trgov.i usl.</t>
  </si>
  <si>
    <t>44747899659</t>
  </si>
  <si>
    <t>Nikole Tesle 88, ĐAKOVO</t>
  </si>
  <si>
    <t>3211</t>
  </si>
  <si>
    <t>3241</t>
  </si>
  <si>
    <t>LIMES PLUS d.o.o.</t>
  </si>
  <si>
    <t>57560191883</t>
  </si>
  <si>
    <t>Kamenarka 29, ZAGREB</t>
  </si>
  <si>
    <t>BEBA &amp; RODA d.o.o.</t>
  </si>
  <si>
    <t>05353810220</t>
  </si>
  <si>
    <t>Ratarska ulica 40 Zagreb, Zagreb</t>
  </si>
  <si>
    <t>ROSIP d.o.o.</t>
  </si>
  <si>
    <t>89811416156</t>
  </si>
  <si>
    <t>Ulica dr. Milana Rojca 24, ZAGREB</t>
  </si>
  <si>
    <t>ŽGANJER, obrt za ugostiteljstvo</t>
  </si>
  <si>
    <t>05048773838</t>
  </si>
  <si>
    <t>Jaškovo 51, Ozalj</t>
  </si>
  <si>
    <t>Sveučilište u Splitu, STUDENTSKI CENTAR</t>
  </si>
  <si>
    <t>25975412650</t>
  </si>
  <si>
    <t>Ulica Cvite Fiskovića 3, SPLIT</t>
  </si>
  <si>
    <t>HRVATSKE AUTOCESTE d.o.o.</t>
  </si>
  <si>
    <t>57500462912</t>
  </si>
  <si>
    <t>Ulica Stjepana Širole 4, ZAGREB</t>
  </si>
  <si>
    <t>FINANCIJSKA AGENCIJA</t>
  </si>
  <si>
    <t>85821130368</t>
  </si>
  <si>
    <t>Ulica grada Vukovara 70, ZAGREB</t>
  </si>
  <si>
    <t>PARADISE Ugostitelj.obrt, vl.N.Cvjetović</t>
  </si>
  <si>
    <t>97155380113</t>
  </si>
  <si>
    <t>B. Radića 133, NAŠICE</t>
  </si>
  <si>
    <t>KREATIVNA POSLOVNA RJEŠENJA d.o.o. za tr</t>
  </si>
  <si>
    <t>09811000274</t>
  </si>
  <si>
    <t>Mihanovićeva ulica 40, ZAGREB</t>
  </si>
  <si>
    <t>TEB Poslovno savjetovanje d.o.o.</t>
  </si>
  <si>
    <t>99944170669</t>
  </si>
  <si>
    <t>Trg žrtava fašizma 15/1, ZAGREB</t>
  </si>
  <si>
    <t>INDUSTRIJA NAFTE d.d.</t>
  </si>
  <si>
    <t>27759560625</t>
  </si>
  <si>
    <t>Av. V. Holjevca 10, ZAGREB</t>
  </si>
  <si>
    <t>3223</t>
  </si>
  <si>
    <t>CILJ PROJEKTA d.o.o.</t>
  </si>
  <si>
    <t>34274470045</t>
  </si>
  <si>
    <t>Bleiweisova ulica 24, ZAGREB</t>
  </si>
  <si>
    <t>POSLOVNI CENTAR SAVSKA d.o.o.</t>
  </si>
  <si>
    <t>38512919884</t>
  </si>
  <si>
    <t>Savska cesta 106, ZAGREB</t>
  </si>
  <si>
    <t>MIT SOFTWARE d.o.o.za proizvodnju, trgovinu i usluge</t>
  </si>
  <si>
    <t>51231601739</t>
  </si>
  <si>
    <t>Podgradski odvojak 6, ZAGREB</t>
  </si>
  <si>
    <t>KONTO d.o.o.</t>
  </si>
  <si>
    <t>59143170280</t>
  </si>
  <si>
    <t>Zrinska 48, POŽEGA</t>
  </si>
  <si>
    <t>RAZVOJ I SAVJETOVANJE d.o.o.</t>
  </si>
  <si>
    <t>78266805796</t>
  </si>
  <si>
    <t>Put Murata 3A, ZADAR</t>
  </si>
  <si>
    <t>Copy ELECTRONIC d.o.o.</t>
  </si>
  <si>
    <t>88866511884</t>
  </si>
  <si>
    <t>Savica I. 119, ZAGREB</t>
  </si>
  <si>
    <t>Radnička cesta 21, ZAGREB</t>
  </si>
  <si>
    <t>1.</t>
  </si>
  <si>
    <t>2.</t>
  </si>
  <si>
    <t>5.</t>
  </si>
  <si>
    <t>6.</t>
  </si>
  <si>
    <t>7.</t>
  </si>
  <si>
    <t>3.</t>
  </si>
  <si>
    <t>4.</t>
  </si>
  <si>
    <t>9.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</si>
  <si>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</si>
  <si>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</si>
  <si>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</si>
  <si>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</si>
  <si>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</si>
  <si>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</si>
  <si>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</si>
  <si>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</si>
  <si>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</si>
  <si>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</si>
  <si>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</si>
  <si>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</si>
  <si>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</si>
  <si>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</si>
  <si>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</si>
  <si>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</si>
  <si>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</si>
  <si>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</si>
  <si>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</si>
  <si>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</si>
  <si>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</si>
  <si>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</si>
  <si>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</si>
  <si>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</si>
  <si>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</si>
  <si>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</si>
  <si>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</si>
  <si>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</si>
  <si>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</si>
  <si>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Kategorija 1.</t>
  </si>
  <si>
    <t>E-DA CONSULTING, Obrt za poslovno savjetovanje i edukacije</t>
  </si>
  <si>
    <t>Način objave isplaćenog iznosa 
(ukupan bruto iznos)</t>
  </si>
  <si>
    <t>HRVATSKI TELEKOM d.d.</t>
  </si>
  <si>
    <t>81793146560</t>
  </si>
  <si>
    <t>Ukupno za siječanj 2026.</t>
  </si>
  <si>
    <t>ZA VELJAČA 2026. GODINE</t>
  </si>
  <si>
    <t>SLAVONKA d.d.</t>
  </si>
  <si>
    <t>67076312433</t>
  </si>
  <si>
    <t>Trg dr. Franje Tuđmana 4, NAŠICE</t>
  </si>
  <si>
    <t>2026/2</t>
  </si>
  <si>
    <t>LESNINA H. d. o. o.</t>
  </si>
  <si>
    <t>36998794856</t>
  </si>
  <si>
    <t>Slavonska avenija 106, ZAGREB</t>
  </si>
  <si>
    <t>HP - Hrvatska pošta d.d.</t>
  </si>
  <si>
    <t>87311810356</t>
  </si>
  <si>
    <t>Poštanska ulica 9, VELIKA GORICA</t>
  </si>
  <si>
    <t>AUTO HRVATSKA AUTOMOBILI d.o.o. za trgovinu i usluge</t>
  </si>
  <si>
    <t>23035642859</t>
  </si>
  <si>
    <t>Radnička cesta 182, ZAGREB</t>
  </si>
  <si>
    <t>SPAR HRVATSKA d.o.o.</t>
  </si>
  <si>
    <t>46108893754</t>
  </si>
  <si>
    <t>Slavonska avenija 50, ZAGREB</t>
  </si>
  <si>
    <t>ĐURO ĐAKOVIĆ STAN d.o.o.</t>
  </si>
  <si>
    <t>81972063656</t>
  </si>
  <si>
    <t>Ulica Matije Gupca 32, SLAVONSKI BROD</t>
  </si>
  <si>
    <t>DG EKO ENERGIA FONTIS d.o.o.</t>
  </si>
  <si>
    <t>97003677827</t>
  </si>
  <si>
    <t>Slavsko Polje 112, GVOZD</t>
  </si>
  <si>
    <t>HOTELI A d.o.o. za turizam i usluge</t>
  </si>
  <si>
    <t>33251706151</t>
  </si>
  <si>
    <t>Ulica slobode 41, SPLIT</t>
  </si>
  <si>
    <t>IT PRAXIS d.o.o. za savjetovanje i izdavaštvo</t>
  </si>
  <si>
    <t>01971948897</t>
  </si>
  <si>
    <t>Jurja Haulika 18, KARLOVAC</t>
  </si>
  <si>
    <t>Luminor Hotel Collection d.o.o.</t>
  </si>
  <si>
    <t>09353509178</t>
  </si>
  <si>
    <t>Savska cesta 32, ZAGREB</t>
  </si>
  <si>
    <t>USTANOVA ZA OBRAZOVANJE ODRASLIH PRAXIS - UČILIŠTE ZA PRAKTIČNA ZNANJA</t>
  </si>
  <si>
    <t>56719283217</t>
  </si>
  <si>
    <t>MATKA LAGINJE 1B 47000, KARLOVAC</t>
  </si>
  <si>
    <t>PRIMUM d.o.o. za usluge Catering muring</t>
  </si>
  <si>
    <t>75831220081</t>
  </si>
  <si>
    <t>Čakovečka ulica 25, ZAGREB</t>
  </si>
  <si>
    <t>Razvojna agencija Split-RaST d.o.o.</t>
  </si>
  <si>
    <t>66492874014</t>
  </si>
  <si>
    <t>Dračevac 3D, SPLIT</t>
  </si>
  <si>
    <t>IKEA Hrvatska d.o.o.</t>
  </si>
  <si>
    <t>21523879111</t>
  </si>
  <si>
    <t>Alfreda Nobela 2, SESVETSKI KRALJEVEC</t>
  </si>
  <si>
    <t>ROTO DINAMIC d.o.o.</t>
  </si>
  <si>
    <t>24723122482</t>
  </si>
  <si>
    <t>Oreškovićeva ulica 6H/1, ZAGREB</t>
  </si>
  <si>
    <t>MICHEL d.o.o. za trgovinu i usluge</t>
  </si>
  <si>
    <t>26240899420</t>
  </si>
  <si>
    <t>Prilaz baruna Filipovića 15A, ZAGREB</t>
  </si>
  <si>
    <t>3233</t>
  </si>
  <si>
    <t>Usluge promidžbe i informiranja</t>
  </si>
  <si>
    <t>Ukupno za veljača 2026.</t>
  </si>
  <si>
    <t>MARTINA PERIĆ</t>
  </si>
  <si>
    <t>DANIELA ANČIĆ ŽUNIĆ</t>
  </si>
  <si>
    <t>DIJANA BAČANI</t>
  </si>
  <si>
    <t>DAVORKA BELOŠEVIĆ</t>
  </si>
  <si>
    <t>TESA BUDER BELCAR</t>
  </si>
  <si>
    <t>MARIJA BULJAN</t>
  </si>
  <si>
    <t>STANISLAVA ERDELJA</t>
  </si>
  <si>
    <t>DARIJA GEČEK</t>
  </si>
  <si>
    <t>ANA KOVAČEVIĆ</t>
  </si>
  <si>
    <t>MARINA KRAK</t>
  </si>
  <si>
    <t>IVANA MATIĆ</t>
  </si>
  <si>
    <t>MAJA MODRUŠAN</t>
  </si>
  <si>
    <t>SUZANA MRAVINAC</t>
  </si>
  <si>
    <t>ANAMARIJA SIMONČIĆ</t>
  </si>
  <si>
    <t>MELANIJA SVJETLIČIĆ</t>
  </si>
  <si>
    <t>NIKOLINA KATIĆ</t>
  </si>
  <si>
    <t>Ostali rashodi za zaposlene</t>
  </si>
  <si>
    <t>38.</t>
  </si>
  <si>
    <t>39.</t>
  </si>
  <si>
    <t>DUBROVNIK SUN d.o.o. PUTNIČKA AGENCIJA</t>
  </si>
  <si>
    <t>60174672203</t>
  </si>
  <si>
    <t>Bokeljska 26</t>
  </si>
  <si>
    <t>3213</t>
  </si>
  <si>
    <t>Stručno usavršavanje zaposlenika</t>
  </si>
  <si>
    <t>40.</t>
  </si>
  <si>
    <t>LAURIER, obrt za usluge keteringa,  vl.Tomašić Stefano</t>
  </si>
  <si>
    <t>3293 Reprezentacija</t>
  </si>
  <si>
    <t>Radnička cesta 21</t>
  </si>
  <si>
    <t>ZA OŽUJAK 2026. GODINE</t>
  </si>
  <si>
    <t>Ukupno za ožujak 2026.</t>
  </si>
  <si>
    <t>AUTO CENTAR ROCA d.o.o.</t>
  </si>
  <si>
    <t>64870970642</t>
  </si>
  <si>
    <t>Zagrebačka avenija 1, ZAGREB</t>
  </si>
  <si>
    <t>E-DA CONSULTING, Obrt za poslovno savjetovanje i edukacije, vl. Danijela Pažur Ivančić</t>
  </si>
  <si>
    <t>2026/3</t>
  </si>
  <si>
    <t>3224</t>
  </si>
  <si>
    <t>Materijal i dijelovi za tekuće i investicijsko održavanje</t>
  </si>
  <si>
    <t>STEP RI znanstveno - tehnologijski park Sveučilišta u Rijeci, d.o.o.</t>
  </si>
  <si>
    <t>70410022758</t>
  </si>
  <si>
    <t>Ulica Radmile Matejčić 10, RIJEKA</t>
  </si>
  <si>
    <t>ČISTI SJAJ - obrt vl. Martina Perić</t>
  </si>
  <si>
    <t>3232</t>
  </si>
  <si>
    <t>Usluge tekućeg i investicijskog održavanja</t>
  </si>
  <si>
    <t>MIKRONIS d.o.o.</t>
  </si>
  <si>
    <t>59964152545</t>
  </si>
  <si>
    <t>Nova cesta 166, ZAGREB</t>
  </si>
  <si>
    <t>Tokić d.d.</t>
  </si>
  <si>
    <t>74867487620</t>
  </si>
  <si>
    <t>Ulica 144. brigade Hrvatske vojske 1a Sesvete, Sesvete</t>
  </si>
  <si>
    <t>SREBRO d.o.o.</t>
  </si>
  <si>
    <t>20686840749</t>
  </si>
  <si>
    <t>Martina Divalta 84, OSIJEK</t>
  </si>
  <si>
    <t>HOTELI ZADAR d.d.</t>
  </si>
  <si>
    <t>40699482950</t>
  </si>
  <si>
    <t>Ulica Vlahe Paljetka 2, ZADAR</t>
  </si>
  <si>
    <t>VALLORE, obrt vl. Valentina Kadrija</t>
  </si>
  <si>
    <t>Ostali nespomenuti rashodi poslovanja</t>
  </si>
  <si>
    <t>MELIUS SOLUTIONS d.o.o. za usluge</t>
  </si>
  <si>
    <t>11330712136</t>
  </si>
  <si>
    <t>Radićev odvojak 44, VELIKA GORICA</t>
  </si>
  <si>
    <t xml:space="preserve">3239 Ostale usluge </t>
  </si>
  <si>
    <t>3299 Ostali nespomenuti rashodi poslovanja</t>
  </si>
  <si>
    <t>Pristojbe i naknade</t>
  </si>
  <si>
    <t>DORA DODIG HUNDRIĆ</t>
  </si>
  <si>
    <t>SABINA MANDIĆ</t>
  </si>
  <si>
    <t>SANJA RADIĆ-BURSAĆ</t>
  </si>
  <si>
    <t>NEVEN RICIJAŠ</t>
  </si>
  <si>
    <t>SUZANA GUMBAS</t>
  </si>
  <si>
    <t>Članarine i norme</t>
  </si>
  <si>
    <t xml:space="preserve"> PLAVI SAFIR d.o.o. za trgovinu i usluge</t>
  </si>
  <si>
    <t>26556073445</t>
  </si>
  <si>
    <t>Supilova ulica 7A</t>
  </si>
  <si>
    <t>LEXPERA pravne i poslovne inform. d.o.o.</t>
  </si>
  <si>
    <t>Ulica Grge Tuškana 37</t>
  </si>
  <si>
    <t xml:space="preserve">3237 Intelektualne i osobne usluge  </t>
  </si>
  <si>
    <t xml:space="preserve">3237 Intelektualne i osobne usluge </t>
  </si>
  <si>
    <t>ZA TRAVANJ 2026. GODINE</t>
  </si>
  <si>
    <t>Ukupno za travanj 2026.</t>
  </si>
  <si>
    <t>Ukupno za travanj  2026.</t>
  </si>
  <si>
    <t>SANJA HELFRIH</t>
  </si>
  <si>
    <t>IVA RADIĆ</t>
  </si>
  <si>
    <t>ALENKA ALADROVIĆ DEKLMAN</t>
  </si>
  <si>
    <t>ALMA BERNAT</t>
  </si>
  <si>
    <t>RENATA JURČEVIĆ</t>
  </si>
  <si>
    <t>RUŽICA KOROV</t>
  </si>
  <si>
    <t>SANDA LOVRIĆ RUPČIĆ</t>
  </si>
  <si>
    <t>RUŽICA PANDŽA</t>
  </si>
  <si>
    <t>VEDRANA RADIĆ BRAJNOV</t>
  </si>
  <si>
    <t>DIANA HODAK</t>
  </si>
  <si>
    <t>MEDINA JOVIĆ</t>
  </si>
  <si>
    <t>OGNJEN GOLUBIĆ</t>
  </si>
  <si>
    <t>LJUBICA IVKOVIĆ ŠIMIĆ</t>
  </si>
  <si>
    <t>PLAVI SAFIR d.o.o. za trgovinu i usluge</t>
  </si>
  <si>
    <t>Supilova ulica 7A, ZAGREB</t>
  </si>
  <si>
    <t>2026/4</t>
  </si>
  <si>
    <t>HOTEL OSIJEK d.o.o. za turizam</t>
  </si>
  <si>
    <t>58839546584</t>
  </si>
  <si>
    <t>Šamačka 4, OSIJEK</t>
  </si>
  <si>
    <t>BONAVIA RIJEKA d.o.o.</t>
  </si>
  <si>
    <t>60327383256</t>
  </si>
  <si>
    <t>Strossmayerova 1, RIJEKA</t>
  </si>
  <si>
    <t>ZAGREPČANKA-POSLOVNI OBJEKTI d.d.</t>
  </si>
  <si>
    <t>38911589285</t>
  </si>
  <si>
    <t>Savska Cesta 41 XI, ZAGREB</t>
  </si>
  <si>
    <t>3237 Intelektualne i osobne usluge</t>
  </si>
  <si>
    <t>Ustanova za zdravstvenu skrb MEDIRAD PRIMUM</t>
  </si>
  <si>
    <t>23468503217</t>
  </si>
  <si>
    <t>Zeleni trg 3 Zagreb, Zagreb</t>
  </si>
  <si>
    <t>3236</t>
  </si>
  <si>
    <t>Zdravstvene i veterinarske usluge</t>
  </si>
  <si>
    <t>ADOPTA</t>
  </si>
  <si>
    <t>32771826318</t>
  </si>
  <si>
    <t>Nova cesta 4 10000, ZAGREB</t>
  </si>
  <si>
    <t>SM STUDIO MARKETING KOMUNIKACIJE d.o.o.</t>
  </si>
  <si>
    <t>52844677197</t>
  </si>
  <si>
    <t>Petrinjska ulica 31, ZAGREB</t>
  </si>
  <si>
    <t xml:space="preserve">	TIBERIUS HOTELS društvo s ograničenom odgovornošću za usluge</t>
  </si>
  <si>
    <t>64007364353</t>
  </si>
  <si>
    <t>Tkalčićeva 88, ZAGREB</t>
  </si>
  <si>
    <t>KIK Textilien und Non-Food d.o.o. za trgovinu</t>
  </si>
  <si>
    <t>29471249755</t>
  </si>
  <si>
    <t>Zaprešićka ulica 2, Jablanovec, ZAPREŠIĆ</t>
  </si>
  <si>
    <t>PEPCO Croatia d.o.o. za usluge</t>
  </si>
  <si>
    <t>43416900320</t>
  </si>
  <si>
    <t>Ulica Damira Tomljanovića - Gavrana 11, ZAGREB</t>
  </si>
  <si>
    <t>41.</t>
  </si>
  <si>
    <t>42.</t>
  </si>
  <si>
    <t>43.</t>
  </si>
  <si>
    <t>44.</t>
  </si>
  <si>
    <t>45.</t>
  </si>
  <si>
    <t>46.</t>
  </si>
  <si>
    <t>47.</t>
  </si>
  <si>
    <t>48.</t>
  </si>
  <si>
    <t>UNI RENT d.o.o.</t>
  </si>
  <si>
    <t>95263983283</t>
  </si>
  <si>
    <t>Put Gospe Stomorije 2, KAŠTEL STARI</t>
  </si>
  <si>
    <t>49.</t>
  </si>
  <si>
    <t>BAUHAUS-ZAGREB, komanditno društvo za trgovinu i usluge</t>
  </si>
  <si>
    <t>71642207963</t>
  </si>
  <si>
    <t>Ulica Velimira Škorpika 27</t>
  </si>
  <si>
    <t>Sitni inventar</t>
  </si>
  <si>
    <t>50.</t>
  </si>
  <si>
    <t>51.</t>
  </si>
  <si>
    <t>EUROPEAN SOCIAL NETWORK AISBL</t>
  </si>
  <si>
    <t>BE0691597627</t>
  </si>
  <si>
    <t>AVENUE DES ARTS 3-4-5 8th Floor</t>
  </si>
  <si>
    <t>52.</t>
  </si>
  <si>
    <t>CONFERENCE ORGANISERS LIMITED NO. 2 ACCO</t>
  </si>
  <si>
    <t>IE6331006L</t>
  </si>
  <si>
    <t>20C THE COURTYARD, CASTLE STREET, DALKEY</t>
  </si>
  <si>
    <t>53.</t>
  </si>
  <si>
    <t>MARLIN HOTEL DUBLIN</t>
  </si>
  <si>
    <t>IE9674135O</t>
  </si>
  <si>
    <t>11 BOW LANE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</si>
</sst>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\.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4" fillId="0" borderId="1" xfId="1" applyFont="1" applyBorder="1" applyAlignment="1">
      <alignment horizontal="center"/>
    </xf>
    <xf numFmtId="4" fontId="1" fillId="0" borderId="0" xfId="0" applyNumberFormat="1" applyFont="1" applyAlignment="1">
      <alignment horizontal="right" vertical="top"/>
    </xf>
    <xf numFmtId="0" fontId="1" fillId="0" borderId="1" xfId="1" applyBorder="1"/>
    <xf numFmtId="0" fontId="1" fillId="0" borderId="5" xfId="0" applyFont="1" applyBorder="1"/>
    <xf numFmtId="4" fontId="1" fillId="0" borderId="1" xfId="1" applyNumberFormat="1" applyBorder="1"/>
    <xf numFmtId="4" fontId="4" fillId="0" borderId="1" xfId="1" applyNumberFormat="1" applyFont="1" applyBorder="1"/>
    <xf numFmtId="4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4" fontId="4" fillId="0" borderId="0" xfId="1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7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top"/>
    </xf>
    <xf numFmtId="2" fontId="1" fillId="0" borderId="6" xfId="0" applyNumberFormat="1" applyFont="1" applyBorder="1"/>
    <xf numFmtId="2" fontId="1" fillId="0" borderId="1" xfId="0" applyNumberFormat="1" applyFont="1" applyBorder="1"/>
    <xf numFmtId="0" fontId="7" fillId="0" borderId="2" xfId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3" xfId="1" applyBorder="1"/>
    <xf numFmtId="0" fontId="1" fillId="0" borderId="4" xfId="1" applyBorder="1"/>
    <xf numFmtId="49" fontId="1" fillId="0" borderId="1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0" fillId="0" borderId="0" xfId="0" applyNumberFormat="1" applyAlignment="1">
      <alignment horizontal="right" vertical="center"/>
    </xf>
    <xf numFmtId="4" fontId="1" fillId="0" borderId="4" xfId="0" applyNumberFormat="1" applyFont="1" applyBorder="1" applyAlignment="1">
      <alignment horizontal="right" vertical="top"/>
    </xf>
    <xf numFmtId="0" fontId="1" fillId="0" borderId="1" xfId="1" applyBorder="1" applyAlignment="1">
      <alignment horizontal="left" vertical="top"/>
    </xf>
    <xf numFmtId="0" fontId="1" fillId="0" borderId="1" xfId="1" applyBorder="1" applyAlignment="1">
      <alignment horizontal="left" vertical="center" wrapText="1"/>
    </xf>
    <xf numFmtId="0" fontId="1" fillId="0" borderId="1" xfId="1" applyBorder="1"/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</cellXfs>
  <cellStyles count="3">
    <cellStyle name="Normalno" xfId="0" builtinId="0"/>
    <cellStyle name="Normalno 2" xfId="1" xr:uid="{3290DDED-35CD-4ABD-A199-2FDA2E90838A}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5D1F-4418-404A-9F64-82F67B2A665D}">
  <dimension ref="A1:I86"/>
  <sheetViews>
    <sheetView topLeftCell="A6" workbookViewId="0">
      <selection activeCell="D75" sqref="D75"/>
    </sheetView>
  </sheetViews>
  <sheetFormatPr defaultRowHeight="15" x14ac:dyDescent="0.25"/>
  <cols>
    <col min="1" max="1" width="18.7109375" style="2" customWidth="1"/>
    <col min="2" max="2" width="55.140625" style="2" customWidth="1"/>
    <col min="3" max="3" width="26" style="1" customWidth="1"/>
    <col min="4" max="4" width="39.7109375" style="2" bestFit="1" customWidth="1"/>
    <col min="5" max="5" width="13.5703125" style="18" customWidth="1"/>
    <col min="6" max="6" width="9.140625" style="1"/>
    <col min="7" max="7" width="12.140625" style="1" customWidth="1"/>
    <col min="8" max="8" width="10.5703125" style="1" customWidth="1"/>
    <col min="9" max="9" width="45.85546875" style="2" bestFit="1" customWidth="1"/>
    <col min="10" max="16384" width="9.140625" style="2"/>
  </cols>
  <sheetData>
    <row r="1" spans="1:5" x14ac:dyDescent="0.25">
      <c r="A1" s="75" t="s">
        <v>0</v>
      </c>
      <c r="B1" s="75"/>
      <c r="C1" s="75"/>
      <c r="D1" s="75"/>
      <c r="E1" s="75"/>
    </row>
    <row r="2" spans="1:5" x14ac:dyDescent="0.25">
      <c r="A2" s="75" t="s">
        <v>32</v>
      </c>
      <c r="B2" s="75"/>
      <c r="C2" s="75"/>
      <c r="D2" s="75"/>
      <c r="E2" s="75"/>
    </row>
    <row r="3" spans="1:5" x14ac:dyDescent="0.25">
      <c r="A3" s="75"/>
      <c r="B3" s="75"/>
      <c r="C3" s="75"/>
      <c r="D3" s="75"/>
      <c r="E3" s="75"/>
    </row>
    <row r="4" spans="1:5" x14ac:dyDescent="0.25">
      <c r="A4" s="76" t="s">
        <v>1</v>
      </c>
      <c r="B4" s="76"/>
      <c r="C4" s="76"/>
      <c r="D4" s="76"/>
      <c r="E4" s="76"/>
    </row>
    <row r="5" spans="1:5" x14ac:dyDescent="0.25">
      <c r="A5" s="75"/>
      <c r="B5" s="75"/>
      <c r="C5" s="75"/>
      <c r="D5" s="75"/>
      <c r="E5" s="75"/>
    </row>
    <row r="6" spans="1:5" ht="90.75" customHeight="1" x14ac:dyDescent="0.25">
      <c r="A6" s="77" t="s">
        <v>2</v>
      </c>
      <c r="B6" s="77"/>
      <c r="C6" s="77"/>
      <c r="D6" s="77"/>
      <c r="E6" s="77"/>
    </row>
    <row r="7" spans="1:5" x14ac:dyDescent="0.25">
      <c r="A7" s="71"/>
      <c r="B7" s="71"/>
      <c r="C7" s="71"/>
      <c r="D7" s="71"/>
      <c r="E7" s="71"/>
    </row>
    <row r="8" spans="1:5" x14ac:dyDescent="0.25">
      <c r="A8" s="3"/>
      <c r="B8" s="4"/>
      <c r="C8" s="5"/>
      <c r="D8" s="4"/>
      <c r="E8" s="6"/>
    </row>
    <row r="9" spans="1:5" x14ac:dyDescent="0.25">
      <c r="A9" s="4"/>
      <c r="B9" s="4"/>
      <c r="C9" s="5"/>
      <c r="D9" s="4"/>
      <c r="E9" s="6"/>
    </row>
    <row r="10" spans="1:5" x14ac:dyDescent="0.25">
      <c r="A10" s="7" t="s">
        <v>3</v>
      </c>
      <c r="B10" s="72" t="s">
        <v>4</v>
      </c>
      <c r="C10" s="73"/>
      <c r="D10" s="73"/>
      <c r="E10" s="74"/>
    </row>
    <row r="11" spans="1:5" x14ac:dyDescent="0.25">
      <c r="A11" s="8">
        <v>58887.09</v>
      </c>
      <c r="B11" s="9">
        <v>3111</v>
      </c>
      <c r="C11" s="60" t="s">
        <v>5</v>
      </c>
      <c r="D11" s="60"/>
      <c r="E11" s="60"/>
    </row>
    <row r="12" spans="1:5" x14ac:dyDescent="0.25">
      <c r="A12" s="10">
        <v>76.39</v>
      </c>
      <c r="B12" s="9">
        <v>3113</v>
      </c>
      <c r="C12" s="60" t="s">
        <v>6</v>
      </c>
      <c r="D12" s="60"/>
      <c r="E12" s="60"/>
    </row>
    <row r="13" spans="1:5" x14ac:dyDescent="0.25">
      <c r="A13" s="8">
        <v>9374.3700000000008</v>
      </c>
      <c r="B13" s="9">
        <v>3132</v>
      </c>
      <c r="C13" s="60" t="s">
        <v>7</v>
      </c>
      <c r="D13" s="60"/>
      <c r="E13" s="60"/>
    </row>
    <row r="14" spans="1:5" x14ac:dyDescent="0.25">
      <c r="A14" s="8">
        <v>1353.53</v>
      </c>
      <c r="B14" s="9">
        <v>3212</v>
      </c>
      <c r="C14" s="60" t="s">
        <v>9</v>
      </c>
      <c r="D14" s="60"/>
      <c r="E14" s="60"/>
    </row>
    <row r="15" spans="1:5" x14ac:dyDescent="0.25">
      <c r="A15" s="11">
        <v>3993.95</v>
      </c>
      <c r="B15" s="9">
        <v>3291</v>
      </c>
      <c r="C15" s="60" t="s">
        <v>19</v>
      </c>
      <c r="D15" s="60"/>
      <c r="E15" s="60"/>
    </row>
    <row r="16" spans="1:5" x14ac:dyDescent="0.25">
      <c r="A16" s="12">
        <f>SUM(A11:A15)</f>
        <v>73685.329999999987</v>
      </c>
      <c r="B16" s="64" t="s">
        <v>184</v>
      </c>
      <c r="C16" s="65"/>
      <c r="D16" s="65"/>
      <c r="E16" s="66"/>
    </row>
    <row r="17" spans="1:9" x14ac:dyDescent="0.25">
      <c r="A17" s="13"/>
      <c r="B17" s="14"/>
      <c r="C17" s="15"/>
      <c r="D17" s="14"/>
      <c r="E17" s="16"/>
    </row>
    <row r="18" spans="1:9" x14ac:dyDescent="0.25">
      <c r="A18" s="13"/>
      <c r="B18" s="14"/>
      <c r="C18" s="15"/>
      <c r="D18" s="14"/>
      <c r="E18" s="16"/>
    </row>
    <row r="19" spans="1:9" x14ac:dyDescent="0.25">
      <c r="A19" s="13"/>
      <c r="B19" s="14"/>
      <c r="C19" s="15"/>
      <c r="D19" s="14"/>
      <c r="E19" s="16"/>
    </row>
    <row r="20" spans="1:9" x14ac:dyDescent="0.25">
      <c r="A20" s="17" t="s">
        <v>179</v>
      </c>
      <c r="B20" s="14"/>
      <c r="C20" s="15"/>
      <c r="D20" s="14"/>
      <c r="E20" s="16"/>
    </row>
    <row r="22" spans="1:9" ht="30" x14ac:dyDescent="0.25">
      <c r="A22" s="28" t="s">
        <v>37</v>
      </c>
      <c r="B22" s="28" t="s">
        <v>21</v>
      </c>
      <c r="C22" s="28" t="s">
        <v>38</v>
      </c>
      <c r="D22" s="28" t="s">
        <v>39</v>
      </c>
      <c r="E22" s="28" t="s">
        <v>40</v>
      </c>
      <c r="F22" s="28" t="s">
        <v>41</v>
      </c>
      <c r="G22" s="28" t="s">
        <v>42</v>
      </c>
      <c r="H22" s="67" t="s">
        <v>43</v>
      </c>
      <c r="I22" s="67"/>
    </row>
    <row r="23" spans="1:9" ht="19.5" customHeight="1" x14ac:dyDescent="0.25">
      <c r="A23" s="29" t="s">
        <v>142</v>
      </c>
      <c r="B23" s="30" t="s">
        <v>47</v>
      </c>
      <c r="C23" s="31" t="s">
        <v>48</v>
      </c>
      <c r="D23" s="30" t="s">
        <v>49</v>
      </c>
      <c r="E23" s="35">
        <v>2750</v>
      </c>
      <c r="F23" s="31" t="s">
        <v>44</v>
      </c>
      <c r="G23" s="31" t="s">
        <v>45</v>
      </c>
      <c r="H23" s="31" t="s">
        <v>50</v>
      </c>
      <c r="I23" s="30" t="s">
        <v>16</v>
      </c>
    </row>
    <row r="24" spans="1:9" ht="19.5" customHeight="1" x14ac:dyDescent="0.25">
      <c r="A24" s="29" t="s">
        <v>143</v>
      </c>
      <c r="B24" s="30" t="s">
        <v>51</v>
      </c>
      <c r="C24" s="31" t="s">
        <v>52</v>
      </c>
      <c r="D24" s="30" t="s">
        <v>53</v>
      </c>
      <c r="E24" s="35">
        <v>136.13</v>
      </c>
      <c r="F24" s="31" t="s">
        <v>44</v>
      </c>
      <c r="G24" s="31" t="s">
        <v>45</v>
      </c>
      <c r="H24" s="31" t="s">
        <v>54</v>
      </c>
      <c r="I24" s="30" t="s">
        <v>10</v>
      </c>
    </row>
    <row r="25" spans="1:9" ht="19.5" customHeight="1" x14ac:dyDescent="0.25">
      <c r="A25" s="29" t="s">
        <v>147</v>
      </c>
      <c r="B25" s="30" t="s">
        <v>55</v>
      </c>
      <c r="C25" s="31" t="s">
        <v>56</v>
      </c>
      <c r="D25" s="30" t="s">
        <v>57</v>
      </c>
      <c r="E25" s="35">
        <v>248.85</v>
      </c>
      <c r="F25" s="31" t="s">
        <v>44</v>
      </c>
      <c r="G25" s="31" t="s">
        <v>45</v>
      </c>
      <c r="H25" s="31" t="s">
        <v>58</v>
      </c>
      <c r="I25" s="30" t="s">
        <v>17</v>
      </c>
    </row>
    <row r="26" spans="1:9" ht="19.5" customHeight="1" x14ac:dyDescent="0.25">
      <c r="A26" s="29" t="s">
        <v>148</v>
      </c>
      <c r="B26" s="30" t="s">
        <v>59</v>
      </c>
      <c r="C26" s="31" t="s">
        <v>60</v>
      </c>
      <c r="D26" s="30" t="s">
        <v>61</v>
      </c>
      <c r="E26" s="35">
        <v>218.09</v>
      </c>
      <c r="F26" s="31" t="s">
        <v>44</v>
      </c>
      <c r="G26" s="31" t="s">
        <v>45</v>
      </c>
      <c r="H26" s="31" t="s">
        <v>46</v>
      </c>
      <c r="I26" s="30" t="s">
        <v>15</v>
      </c>
    </row>
    <row r="27" spans="1:9" ht="19.5" customHeight="1" x14ac:dyDescent="0.25">
      <c r="A27" s="29" t="s">
        <v>144</v>
      </c>
      <c r="B27" s="30" t="s">
        <v>62</v>
      </c>
      <c r="C27" s="31" t="s">
        <v>63</v>
      </c>
      <c r="D27" s="30" t="s">
        <v>64</v>
      </c>
      <c r="E27" s="35">
        <v>23.45</v>
      </c>
      <c r="F27" s="31" t="s">
        <v>44</v>
      </c>
      <c r="G27" s="31" t="s">
        <v>45</v>
      </c>
      <c r="H27" s="31" t="s">
        <v>54</v>
      </c>
      <c r="I27" s="30" t="s">
        <v>10</v>
      </c>
    </row>
    <row r="28" spans="1:9" ht="19.5" customHeight="1" x14ac:dyDescent="0.25">
      <c r="A28" s="29" t="s">
        <v>145</v>
      </c>
      <c r="B28" s="30" t="s">
        <v>62</v>
      </c>
      <c r="C28" s="31" t="s">
        <v>63</v>
      </c>
      <c r="D28" s="30" t="s">
        <v>64</v>
      </c>
      <c r="E28" s="35">
        <v>72.13</v>
      </c>
      <c r="F28" s="31" t="s">
        <v>44</v>
      </c>
      <c r="G28" s="31" t="s">
        <v>45</v>
      </c>
      <c r="H28" s="31" t="s">
        <v>65</v>
      </c>
      <c r="I28" s="30" t="s">
        <v>12</v>
      </c>
    </row>
    <row r="29" spans="1:9" ht="19.5" customHeight="1" x14ac:dyDescent="0.25">
      <c r="A29" s="29" t="s">
        <v>146</v>
      </c>
      <c r="B29" s="30" t="s">
        <v>62</v>
      </c>
      <c r="C29" s="31" t="s">
        <v>63</v>
      </c>
      <c r="D29" s="30" t="s">
        <v>64</v>
      </c>
      <c r="E29" s="35">
        <v>231.25</v>
      </c>
      <c r="F29" s="31" t="s">
        <v>44</v>
      </c>
      <c r="G29" s="31" t="s">
        <v>45</v>
      </c>
      <c r="H29" s="31" t="s">
        <v>46</v>
      </c>
      <c r="I29" s="30" t="s">
        <v>15</v>
      </c>
    </row>
    <row r="30" spans="1:9" ht="19.5" customHeight="1" x14ac:dyDescent="0.25">
      <c r="A30" s="29" t="s">
        <v>150</v>
      </c>
      <c r="B30" s="30" t="s">
        <v>66</v>
      </c>
      <c r="C30" s="31" t="s">
        <v>67</v>
      </c>
      <c r="D30" s="30" t="s">
        <v>68</v>
      </c>
      <c r="E30" s="35">
        <v>960.5</v>
      </c>
      <c r="F30" s="31" t="s">
        <v>44</v>
      </c>
      <c r="G30" s="31" t="s">
        <v>45</v>
      </c>
      <c r="H30" s="31" t="s">
        <v>69</v>
      </c>
      <c r="I30" s="30" t="s">
        <v>20</v>
      </c>
    </row>
    <row r="31" spans="1:9" ht="19.5" customHeight="1" x14ac:dyDescent="0.25">
      <c r="A31" s="29" t="s">
        <v>149</v>
      </c>
      <c r="B31" s="30" t="s">
        <v>70</v>
      </c>
      <c r="C31" s="31" t="s">
        <v>71</v>
      </c>
      <c r="D31" s="30" t="s">
        <v>72</v>
      </c>
      <c r="E31" s="35">
        <v>246.29</v>
      </c>
      <c r="F31" s="31" t="s">
        <v>44</v>
      </c>
      <c r="G31" s="31" t="s">
        <v>45</v>
      </c>
      <c r="H31" s="31" t="s">
        <v>73</v>
      </c>
      <c r="I31" s="30" t="s">
        <v>13</v>
      </c>
    </row>
    <row r="32" spans="1:9" ht="19.5" customHeight="1" x14ac:dyDescent="0.25">
      <c r="A32" s="29" t="s">
        <v>151</v>
      </c>
      <c r="B32" s="30" t="s">
        <v>70</v>
      </c>
      <c r="C32" s="31" t="s">
        <v>71</v>
      </c>
      <c r="D32" s="30" t="s">
        <v>72</v>
      </c>
      <c r="E32" s="35">
        <v>110.97</v>
      </c>
      <c r="F32" s="31" t="s">
        <v>44</v>
      </c>
      <c r="G32" s="31" t="s">
        <v>45</v>
      </c>
      <c r="H32" s="31" t="s">
        <v>74</v>
      </c>
      <c r="I32" s="30" t="s">
        <v>14</v>
      </c>
    </row>
    <row r="33" spans="1:9" ht="19.5" customHeight="1" x14ac:dyDescent="0.25">
      <c r="A33" s="29" t="s">
        <v>152</v>
      </c>
      <c r="B33" s="30" t="s">
        <v>75</v>
      </c>
      <c r="C33" s="31" t="s">
        <v>76</v>
      </c>
      <c r="D33" s="30" t="s">
        <v>77</v>
      </c>
      <c r="E33" s="35">
        <v>180</v>
      </c>
      <c r="F33" s="31" t="s">
        <v>44</v>
      </c>
      <c r="G33" s="31" t="s">
        <v>45</v>
      </c>
      <c r="H33" s="31" t="s">
        <v>54</v>
      </c>
      <c r="I33" s="30" t="s">
        <v>10</v>
      </c>
    </row>
    <row r="34" spans="1:9" ht="19.5" customHeight="1" x14ac:dyDescent="0.25">
      <c r="A34" s="29" t="s">
        <v>153</v>
      </c>
      <c r="B34" s="30" t="s">
        <v>78</v>
      </c>
      <c r="C34" s="31" t="s">
        <v>79</v>
      </c>
      <c r="D34" s="30" t="s">
        <v>80</v>
      </c>
      <c r="E34" s="35">
        <v>175</v>
      </c>
      <c r="F34" s="31" t="s">
        <v>44</v>
      </c>
      <c r="G34" s="31" t="s">
        <v>45</v>
      </c>
      <c r="H34" s="31" t="s">
        <v>46</v>
      </c>
      <c r="I34" s="30" t="s">
        <v>15</v>
      </c>
    </row>
    <row r="35" spans="1:9" ht="19.5" customHeight="1" x14ac:dyDescent="0.25">
      <c r="A35" s="29" t="s">
        <v>154</v>
      </c>
      <c r="B35" s="30" t="s">
        <v>81</v>
      </c>
      <c r="C35" s="31" t="s">
        <v>82</v>
      </c>
      <c r="D35" s="30" t="s">
        <v>83</v>
      </c>
      <c r="E35" s="35">
        <v>37.5</v>
      </c>
      <c r="F35" s="31" t="s">
        <v>44</v>
      </c>
      <c r="G35" s="31" t="s">
        <v>45</v>
      </c>
      <c r="H35" s="31" t="s">
        <v>54</v>
      </c>
      <c r="I35" s="30" t="s">
        <v>10</v>
      </c>
    </row>
    <row r="36" spans="1:9" ht="19.5" customHeight="1" x14ac:dyDescent="0.25">
      <c r="A36" s="29" t="s">
        <v>155</v>
      </c>
      <c r="B36" s="30" t="s">
        <v>84</v>
      </c>
      <c r="C36" s="31" t="s">
        <v>85</v>
      </c>
      <c r="D36" s="30" t="s">
        <v>86</v>
      </c>
      <c r="E36" s="35">
        <v>245.32</v>
      </c>
      <c r="F36" s="31" t="s">
        <v>44</v>
      </c>
      <c r="G36" s="31" t="s">
        <v>45</v>
      </c>
      <c r="H36" s="31" t="s">
        <v>87</v>
      </c>
      <c r="I36" s="30" t="s">
        <v>8</v>
      </c>
    </row>
    <row r="37" spans="1:9" ht="19.5" customHeight="1" x14ac:dyDescent="0.25">
      <c r="A37" s="29" t="s">
        <v>156</v>
      </c>
      <c r="B37" s="30" t="s">
        <v>84</v>
      </c>
      <c r="C37" s="31" t="s">
        <v>85</v>
      </c>
      <c r="D37" s="30" t="s">
        <v>86</v>
      </c>
      <c r="E37" s="35">
        <v>250</v>
      </c>
      <c r="F37" s="31" t="s">
        <v>44</v>
      </c>
      <c r="G37" s="31" t="s">
        <v>45</v>
      </c>
      <c r="H37" s="31" t="s">
        <v>74</v>
      </c>
      <c r="I37" s="30" t="s">
        <v>14</v>
      </c>
    </row>
    <row r="38" spans="1:9" ht="19.5" customHeight="1" x14ac:dyDescent="0.25">
      <c r="A38" s="29" t="s">
        <v>157</v>
      </c>
      <c r="B38" s="30" t="s">
        <v>84</v>
      </c>
      <c r="C38" s="31" t="s">
        <v>85</v>
      </c>
      <c r="D38" s="30" t="s">
        <v>86</v>
      </c>
      <c r="E38" s="35">
        <v>325.33</v>
      </c>
      <c r="F38" s="31" t="s">
        <v>44</v>
      </c>
      <c r="G38" s="31" t="s">
        <v>45</v>
      </c>
      <c r="H38" s="31" t="s">
        <v>88</v>
      </c>
      <c r="I38" s="30" t="s">
        <v>18</v>
      </c>
    </row>
    <row r="39" spans="1:9" ht="19.5" customHeight="1" x14ac:dyDescent="0.25">
      <c r="A39" s="29" t="s">
        <v>158</v>
      </c>
      <c r="B39" s="30" t="s">
        <v>84</v>
      </c>
      <c r="C39" s="31" t="s">
        <v>85</v>
      </c>
      <c r="D39" s="30" t="s">
        <v>86</v>
      </c>
      <c r="E39" s="35">
        <v>1560</v>
      </c>
      <c r="F39" s="31" t="s">
        <v>44</v>
      </c>
      <c r="G39" s="31" t="s">
        <v>45</v>
      </c>
      <c r="H39" s="31" t="s">
        <v>69</v>
      </c>
      <c r="I39" s="30" t="s">
        <v>20</v>
      </c>
    </row>
    <row r="40" spans="1:9" ht="19.5" customHeight="1" x14ac:dyDescent="0.25">
      <c r="A40" s="29" t="s">
        <v>159</v>
      </c>
      <c r="B40" s="30" t="s">
        <v>89</v>
      </c>
      <c r="C40" s="31" t="s">
        <v>90</v>
      </c>
      <c r="D40" s="30" t="s">
        <v>91</v>
      </c>
      <c r="E40" s="35">
        <v>250.38</v>
      </c>
      <c r="F40" s="31" t="s">
        <v>44</v>
      </c>
      <c r="G40" s="31" t="s">
        <v>45</v>
      </c>
      <c r="H40" s="31" t="s">
        <v>54</v>
      </c>
      <c r="I40" s="30" t="s">
        <v>10</v>
      </c>
    </row>
    <row r="41" spans="1:9" ht="19.5" customHeight="1" x14ac:dyDescent="0.25">
      <c r="A41" s="29" t="s">
        <v>160</v>
      </c>
      <c r="B41" s="30" t="s">
        <v>92</v>
      </c>
      <c r="C41" s="31" t="s">
        <v>93</v>
      </c>
      <c r="D41" s="30" t="s">
        <v>94</v>
      </c>
      <c r="E41" s="35">
        <v>34.700000000000003</v>
      </c>
      <c r="F41" s="31" t="s">
        <v>44</v>
      </c>
      <c r="G41" s="31" t="s">
        <v>45</v>
      </c>
      <c r="H41" s="31" t="s">
        <v>73</v>
      </c>
      <c r="I41" s="30" t="s">
        <v>13</v>
      </c>
    </row>
    <row r="42" spans="1:9" ht="19.5" customHeight="1" x14ac:dyDescent="0.25">
      <c r="A42" s="29" t="s">
        <v>161</v>
      </c>
      <c r="B42" s="30" t="s">
        <v>95</v>
      </c>
      <c r="C42" s="31" t="s">
        <v>96</v>
      </c>
      <c r="D42" s="30" t="s">
        <v>97</v>
      </c>
      <c r="E42" s="35">
        <v>327.7</v>
      </c>
      <c r="F42" s="31" t="s">
        <v>44</v>
      </c>
      <c r="G42" s="31" t="s">
        <v>45</v>
      </c>
      <c r="H42" s="31" t="s">
        <v>54</v>
      </c>
      <c r="I42" s="30" t="s">
        <v>10</v>
      </c>
    </row>
    <row r="43" spans="1:9" ht="19.5" customHeight="1" x14ac:dyDescent="0.25">
      <c r="A43" s="29" t="s">
        <v>162</v>
      </c>
      <c r="B43" s="30" t="s">
        <v>98</v>
      </c>
      <c r="C43" s="31" t="s">
        <v>99</v>
      </c>
      <c r="D43" s="30" t="s">
        <v>100</v>
      </c>
      <c r="E43" s="35">
        <v>571.29999999999995</v>
      </c>
      <c r="F43" s="31" t="s">
        <v>44</v>
      </c>
      <c r="G43" s="31" t="s">
        <v>45</v>
      </c>
      <c r="H43" s="31" t="s">
        <v>69</v>
      </c>
      <c r="I43" s="30" t="s">
        <v>20</v>
      </c>
    </row>
    <row r="44" spans="1:9" ht="19.5" customHeight="1" x14ac:dyDescent="0.25">
      <c r="A44" s="29" t="s">
        <v>163</v>
      </c>
      <c r="B44" s="30" t="s">
        <v>101</v>
      </c>
      <c r="C44" s="31" t="s">
        <v>102</v>
      </c>
      <c r="D44" s="30" t="s">
        <v>103</v>
      </c>
      <c r="E44" s="35">
        <v>1069.7</v>
      </c>
      <c r="F44" s="31" t="s">
        <v>44</v>
      </c>
      <c r="G44" s="31" t="s">
        <v>45</v>
      </c>
      <c r="H44" s="31" t="s">
        <v>69</v>
      </c>
      <c r="I44" s="30" t="s">
        <v>20</v>
      </c>
    </row>
    <row r="45" spans="1:9" ht="19.5" customHeight="1" x14ac:dyDescent="0.25">
      <c r="A45" s="29" t="s">
        <v>164</v>
      </c>
      <c r="B45" s="30" t="s">
        <v>104</v>
      </c>
      <c r="C45" s="31" t="s">
        <v>105</v>
      </c>
      <c r="D45" s="30" t="s">
        <v>106</v>
      </c>
      <c r="E45" s="35">
        <v>500</v>
      </c>
      <c r="F45" s="31" t="s">
        <v>44</v>
      </c>
      <c r="G45" s="31" t="s">
        <v>45</v>
      </c>
      <c r="H45" s="31" t="s">
        <v>87</v>
      </c>
      <c r="I45" s="30" t="s">
        <v>8</v>
      </c>
    </row>
    <row r="46" spans="1:9" ht="19.5" customHeight="1" x14ac:dyDescent="0.25">
      <c r="A46" s="29" t="s">
        <v>165</v>
      </c>
      <c r="B46" s="30" t="s">
        <v>107</v>
      </c>
      <c r="C46" s="31" t="s">
        <v>108</v>
      </c>
      <c r="D46" s="30" t="s">
        <v>109</v>
      </c>
      <c r="E46" s="35">
        <v>6.96</v>
      </c>
      <c r="F46" s="31" t="s">
        <v>44</v>
      </c>
      <c r="G46" s="31" t="s">
        <v>45</v>
      </c>
      <c r="H46" s="31" t="s">
        <v>58</v>
      </c>
      <c r="I46" s="30" t="s">
        <v>17</v>
      </c>
    </row>
    <row r="47" spans="1:9" ht="19.5" customHeight="1" x14ac:dyDescent="0.25">
      <c r="A47" s="29" t="s">
        <v>166</v>
      </c>
      <c r="B47" s="30" t="s">
        <v>113</v>
      </c>
      <c r="C47" s="31" t="s">
        <v>114</v>
      </c>
      <c r="D47" s="30" t="s">
        <v>115</v>
      </c>
      <c r="E47" s="35">
        <v>1018.75</v>
      </c>
      <c r="F47" s="31" t="s">
        <v>44</v>
      </c>
      <c r="G47" s="31" t="s">
        <v>45</v>
      </c>
      <c r="H47" s="31" t="s">
        <v>50</v>
      </c>
      <c r="I47" s="30" t="s">
        <v>16</v>
      </c>
    </row>
    <row r="48" spans="1:9" ht="19.5" customHeight="1" x14ac:dyDescent="0.25">
      <c r="A48" s="29" t="s">
        <v>167</v>
      </c>
      <c r="B48" s="30" t="s">
        <v>110</v>
      </c>
      <c r="C48" s="31" t="s">
        <v>111</v>
      </c>
      <c r="D48" s="30" t="s">
        <v>112</v>
      </c>
      <c r="E48" s="35">
        <v>648</v>
      </c>
      <c r="F48" s="31" t="s">
        <v>44</v>
      </c>
      <c r="G48" s="31" t="s">
        <v>45</v>
      </c>
      <c r="H48" s="31" t="s">
        <v>69</v>
      </c>
      <c r="I48" s="30" t="s">
        <v>20</v>
      </c>
    </row>
    <row r="49" spans="1:9" ht="19.5" customHeight="1" x14ac:dyDescent="0.25">
      <c r="A49" s="29" t="s">
        <v>168</v>
      </c>
      <c r="B49" s="30" t="s">
        <v>116</v>
      </c>
      <c r="C49" s="31" t="s">
        <v>117</v>
      </c>
      <c r="D49" s="30" t="s">
        <v>118</v>
      </c>
      <c r="E49" s="35">
        <v>505</v>
      </c>
      <c r="F49" s="31" t="s">
        <v>44</v>
      </c>
      <c r="G49" s="31" t="s">
        <v>45</v>
      </c>
      <c r="H49" s="31" t="s">
        <v>54</v>
      </c>
      <c r="I49" s="30" t="s">
        <v>10</v>
      </c>
    </row>
    <row r="50" spans="1:9" ht="19.5" customHeight="1" x14ac:dyDescent="0.25">
      <c r="A50" s="29" t="s">
        <v>169</v>
      </c>
      <c r="B50" s="30" t="s">
        <v>116</v>
      </c>
      <c r="C50" s="31" t="s">
        <v>117</v>
      </c>
      <c r="D50" s="30" t="s">
        <v>118</v>
      </c>
      <c r="E50" s="35">
        <v>610</v>
      </c>
      <c r="F50" s="31" t="s">
        <v>44</v>
      </c>
      <c r="G50" s="31" t="s">
        <v>45</v>
      </c>
      <c r="H50" s="31" t="s">
        <v>46</v>
      </c>
      <c r="I50" s="30" t="s">
        <v>15</v>
      </c>
    </row>
    <row r="51" spans="1:9" ht="19.5" customHeight="1" x14ac:dyDescent="0.25">
      <c r="A51" s="29" t="s">
        <v>170</v>
      </c>
      <c r="B51" s="30" t="s">
        <v>119</v>
      </c>
      <c r="C51" s="31" t="s">
        <v>120</v>
      </c>
      <c r="D51" s="30" t="s">
        <v>121</v>
      </c>
      <c r="E51" s="35">
        <v>354.05</v>
      </c>
      <c r="F51" s="31" t="s">
        <v>44</v>
      </c>
      <c r="G51" s="31" t="s">
        <v>45</v>
      </c>
      <c r="H51" s="31" t="s">
        <v>122</v>
      </c>
      <c r="I51" s="30" t="s">
        <v>11</v>
      </c>
    </row>
    <row r="52" spans="1:9" ht="19.5" customHeight="1" x14ac:dyDescent="0.25">
      <c r="A52" s="29" t="s">
        <v>171</v>
      </c>
      <c r="B52" s="30" t="s">
        <v>123</v>
      </c>
      <c r="C52" s="31" t="s">
        <v>124</v>
      </c>
      <c r="D52" s="30" t="s">
        <v>125</v>
      </c>
      <c r="E52" s="35">
        <v>2500</v>
      </c>
      <c r="F52" s="31" t="s">
        <v>44</v>
      </c>
      <c r="G52" s="31" t="s">
        <v>45</v>
      </c>
      <c r="H52" s="31" t="s">
        <v>46</v>
      </c>
      <c r="I52" s="30" t="s">
        <v>15</v>
      </c>
    </row>
    <row r="53" spans="1:9" ht="19.5" customHeight="1" x14ac:dyDescent="0.25">
      <c r="A53" s="29" t="s">
        <v>172</v>
      </c>
      <c r="B53" s="30" t="s">
        <v>126</v>
      </c>
      <c r="C53" s="31" t="s">
        <v>127</v>
      </c>
      <c r="D53" s="30" t="s">
        <v>128</v>
      </c>
      <c r="E53" s="35">
        <v>4837.8100000000004</v>
      </c>
      <c r="F53" s="31" t="s">
        <v>44</v>
      </c>
      <c r="G53" s="31" t="s">
        <v>45</v>
      </c>
      <c r="H53" s="31" t="s">
        <v>74</v>
      </c>
      <c r="I53" s="30" t="s">
        <v>14</v>
      </c>
    </row>
    <row r="54" spans="1:9" ht="19.5" customHeight="1" x14ac:dyDescent="0.25">
      <c r="A54" s="29" t="s">
        <v>173</v>
      </c>
      <c r="B54" s="30" t="s">
        <v>129</v>
      </c>
      <c r="C54" s="31" t="s">
        <v>130</v>
      </c>
      <c r="D54" s="30" t="s">
        <v>131</v>
      </c>
      <c r="E54" s="35">
        <v>157.5</v>
      </c>
      <c r="F54" s="31" t="s">
        <v>44</v>
      </c>
      <c r="G54" s="31" t="s">
        <v>45</v>
      </c>
      <c r="H54" s="31" t="s">
        <v>50</v>
      </c>
      <c r="I54" s="30" t="s">
        <v>16</v>
      </c>
    </row>
    <row r="55" spans="1:9" ht="19.5" customHeight="1" x14ac:dyDescent="0.25">
      <c r="A55" s="29" t="s">
        <v>174</v>
      </c>
      <c r="B55" s="30" t="s">
        <v>132</v>
      </c>
      <c r="C55" s="31" t="s">
        <v>133</v>
      </c>
      <c r="D55" s="30" t="s">
        <v>134</v>
      </c>
      <c r="E55" s="35">
        <v>1225</v>
      </c>
      <c r="F55" s="31" t="s">
        <v>44</v>
      </c>
      <c r="G55" s="31" t="s">
        <v>45</v>
      </c>
      <c r="H55" s="31" t="s">
        <v>50</v>
      </c>
      <c r="I55" s="30" t="s">
        <v>16</v>
      </c>
    </row>
    <row r="56" spans="1:9" ht="19.5" customHeight="1" x14ac:dyDescent="0.25">
      <c r="A56" s="29" t="s">
        <v>175</v>
      </c>
      <c r="B56" s="30" t="s">
        <v>135</v>
      </c>
      <c r="C56" s="31" t="s">
        <v>136</v>
      </c>
      <c r="D56" s="30" t="s">
        <v>137</v>
      </c>
      <c r="E56" s="35">
        <v>9281.26</v>
      </c>
      <c r="F56" s="31" t="s">
        <v>44</v>
      </c>
      <c r="G56" s="31" t="s">
        <v>45</v>
      </c>
      <c r="H56" s="31" t="s">
        <v>46</v>
      </c>
      <c r="I56" s="30" t="s">
        <v>15</v>
      </c>
    </row>
    <row r="57" spans="1:9" ht="19.5" customHeight="1" x14ac:dyDescent="0.25">
      <c r="A57" s="29" t="s">
        <v>176</v>
      </c>
      <c r="B57" s="30" t="s">
        <v>182</v>
      </c>
      <c r="C57" s="31" t="s">
        <v>183</v>
      </c>
      <c r="D57" s="30" t="s">
        <v>141</v>
      </c>
      <c r="E57" s="35">
        <v>36.69</v>
      </c>
      <c r="F57" s="31" t="s">
        <v>44</v>
      </c>
      <c r="G57" s="31" t="s">
        <v>45</v>
      </c>
      <c r="H57" s="31" t="s">
        <v>73</v>
      </c>
      <c r="I57" s="30" t="s">
        <v>13</v>
      </c>
    </row>
    <row r="58" spans="1:9" ht="19.5" customHeight="1" x14ac:dyDescent="0.25">
      <c r="A58" s="29" t="s">
        <v>177</v>
      </c>
      <c r="B58" s="30" t="s">
        <v>138</v>
      </c>
      <c r="C58" s="31" t="s">
        <v>139</v>
      </c>
      <c r="D58" s="30" t="s">
        <v>140</v>
      </c>
      <c r="E58" s="35">
        <v>814.83</v>
      </c>
      <c r="F58" s="31" t="s">
        <v>44</v>
      </c>
      <c r="G58" s="31" t="s">
        <v>45</v>
      </c>
      <c r="H58" s="31" t="s">
        <v>74</v>
      </c>
      <c r="I58" s="30" t="s">
        <v>14</v>
      </c>
    </row>
    <row r="59" spans="1:9" ht="19.5" customHeight="1" x14ac:dyDescent="0.25">
      <c r="A59" s="36"/>
      <c r="B59" s="36"/>
      <c r="C59" s="37"/>
      <c r="D59" s="38" t="s">
        <v>184</v>
      </c>
      <c r="E59" s="39">
        <f>SUBTOTAL(9,E23:E58)</f>
        <v>32520.44</v>
      </c>
      <c r="F59" s="37"/>
      <c r="G59" s="37"/>
      <c r="H59" s="37"/>
      <c r="I59" s="36"/>
    </row>
    <row r="60" spans="1:9" s="23" customFormat="1" ht="19.5" customHeight="1" x14ac:dyDescent="0.25">
      <c r="A60" s="2"/>
      <c r="B60" s="2"/>
      <c r="C60" s="1"/>
      <c r="D60" s="2"/>
      <c r="E60" s="19"/>
      <c r="F60" s="1"/>
      <c r="G60" s="1"/>
      <c r="H60" s="1"/>
      <c r="I60" s="2"/>
    </row>
    <row r="61" spans="1:9" x14ac:dyDescent="0.25">
      <c r="E61" s="19"/>
    </row>
    <row r="62" spans="1:9" x14ac:dyDescent="0.25">
      <c r="E62" s="19"/>
    </row>
    <row r="64" spans="1:9" ht="30" x14ac:dyDescent="0.25">
      <c r="A64" s="20" t="s">
        <v>21</v>
      </c>
      <c r="B64" s="20" t="s">
        <v>22</v>
      </c>
      <c r="C64" s="20" t="s">
        <v>23</v>
      </c>
      <c r="D64" s="21" t="s">
        <v>181</v>
      </c>
      <c r="E64" s="68" t="s">
        <v>24</v>
      </c>
      <c r="F64" s="69"/>
      <c r="G64" s="69"/>
      <c r="H64" s="69"/>
      <c r="I64" s="70"/>
    </row>
    <row r="65" spans="1:9" ht="42" customHeight="1" x14ac:dyDescent="0.25">
      <c r="A65" s="26" t="s">
        <v>29</v>
      </c>
      <c r="B65" s="22" t="s">
        <v>25</v>
      </c>
      <c r="C65" s="22" t="s">
        <v>25</v>
      </c>
      <c r="D65" s="24">
        <v>3398.13</v>
      </c>
      <c r="E65" s="59" t="s">
        <v>26</v>
      </c>
      <c r="F65" s="59"/>
      <c r="G65" s="59"/>
      <c r="H65" s="59"/>
      <c r="I65" s="59"/>
    </row>
    <row r="66" spans="1:9" ht="42" customHeight="1" x14ac:dyDescent="0.25">
      <c r="A66" s="26" t="s">
        <v>35</v>
      </c>
      <c r="B66" s="22" t="s">
        <v>25</v>
      </c>
      <c r="C66" s="22" t="s">
        <v>25</v>
      </c>
      <c r="D66" s="24">
        <v>2166.19</v>
      </c>
      <c r="E66" s="59" t="s">
        <v>26</v>
      </c>
      <c r="F66" s="59"/>
      <c r="G66" s="59"/>
      <c r="H66" s="59"/>
      <c r="I66" s="59"/>
    </row>
    <row r="67" spans="1:9" ht="42" customHeight="1" x14ac:dyDescent="0.25">
      <c r="A67" s="27" t="s">
        <v>27</v>
      </c>
      <c r="B67" s="22" t="s">
        <v>25</v>
      </c>
      <c r="C67" s="22" t="s">
        <v>25</v>
      </c>
      <c r="D67" s="24">
        <v>4095.23</v>
      </c>
      <c r="E67" s="59" t="s">
        <v>26</v>
      </c>
      <c r="F67" s="59"/>
      <c r="G67" s="59"/>
      <c r="H67" s="59"/>
      <c r="I67" s="59"/>
    </row>
    <row r="68" spans="1:9" ht="42" customHeight="1" x14ac:dyDescent="0.25">
      <c r="A68" s="27" t="s">
        <v>33</v>
      </c>
      <c r="B68" s="22" t="s">
        <v>25</v>
      </c>
      <c r="C68" s="22" t="s">
        <v>25</v>
      </c>
      <c r="D68" s="24">
        <f>2481.96+1985.57</f>
        <v>4467.53</v>
      </c>
      <c r="E68" s="59" t="s">
        <v>26</v>
      </c>
      <c r="F68" s="59"/>
      <c r="G68" s="59"/>
      <c r="H68" s="59"/>
      <c r="I68" s="59"/>
    </row>
    <row r="69" spans="1:9" ht="42" customHeight="1" x14ac:dyDescent="0.25">
      <c r="A69" s="27" t="s">
        <v>30</v>
      </c>
      <c r="B69" s="22" t="s">
        <v>25</v>
      </c>
      <c r="C69" s="22" t="s">
        <v>25</v>
      </c>
      <c r="D69" s="24">
        <v>1039.32</v>
      </c>
      <c r="E69" s="59" t="s">
        <v>26</v>
      </c>
      <c r="F69" s="59"/>
      <c r="G69" s="59"/>
      <c r="H69" s="59"/>
      <c r="I69" s="59"/>
    </row>
    <row r="70" spans="1:9" ht="42" customHeight="1" x14ac:dyDescent="0.25">
      <c r="A70" s="27" t="s">
        <v>36</v>
      </c>
      <c r="B70" s="22" t="s">
        <v>25</v>
      </c>
      <c r="C70" s="22" t="s">
        <v>25</v>
      </c>
      <c r="D70" s="24">
        <v>1581.29</v>
      </c>
      <c r="E70" s="59" t="s">
        <v>26</v>
      </c>
      <c r="F70" s="59"/>
      <c r="G70" s="59"/>
      <c r="H70" s="59"/>
      <c r="I70" s="59"/>
    </row>
    <row r="71" spans="1:9" ht="42" customHeight="1" x14ac:dyDescent="0.25">
      <c r="A71" s="27" t="s">
        <v>31</v>
      </c>
      <c r="B71" s="22" t="s">
        <v>25</v>
      </c>
      <c r="C71" s="22" t="s">
        <v>25</v>
      </c>
      <c r="D71" s="24">
        <v>1039.32</v>
      </c>
      <c r="E71" s="59" t="s">
        <v>26</v>
      </c>
      <c r="F71" s="59"/>
      <c r="G71" s="59"/>
      <c r="H71" s="59"/>
      <c r="I71" s="59"/>
    </row>
    <row r="72" spans="1:9" ht="42" customHeight="1" x14ac:dyDescent="0.25">
      <c r="A72" s="27" t="s">
        <v>28</v>
      </c>
      <c r="B72" s="22" t="s">
        <v>25</v>
      </c>
      <c r="C72" s="22" t="s">
        <v>25</v>
      </c>
      <c r="D72" s="24">
        <v>1096.94</v>
      </c>
      <c r="E72" s="59" t="s">
        <v>26</v>
      </c>
      <c r="F72" s="59"/>
      <c r="G72" s="59"/>
      <c r="H72" s="59"/>
      <c r="I72" s="59"/>
    </row>
    <row r="73" spans="1:9" ht="42" customHeight="1" x14ac:dyDescent="0.25">
      <c r="A73" s="27" t="s">
        <v>34</v>
      </c>
      <c r="B73" s="22" t="s">
        <v>25</v>
      </c>
      <c r="C73" s="22" t="s">
        <v>25</v>
      </c>
      <c r="D73" s="24">
        <v>2164.06</v>
      </c>
      <c r="E73" s="59" t="s">
        <v>26</v>
      </c>
      <c r="F73" s="59"/>
      <c r="G73" s="59"/>
      <c r="H73" s="59"/>
      <c r="I73" s="59"/>
    </row>
    <row r="74" spans="1:9" ht="42" customHeight="1" x14ac:dyDescent="0.25">
      <c r="A74" s="54" t="s">
        <v>180</v>
      </c>
      <c r="B74" s="22" t="s">
        <v>25</v>
      </c>
      <c r="C74" s="22" t="s">
        <v>25</v>
      </c>
      <c r="D74" s="24">
        <v>2600</v>
      </c>
      <c r="E74" s="59" t="s">
        <v>313</v>
      </c>
      <c r="F74" s="59"/>
      <c r="G74" s="59"/>
      <c r="H74" s="59"/>
      <c r="I74" s="59"/>
    </row>
    <row r="75" spans="1:9" s="23" customFormat="1" ht="58.5" customHeight="1" x14ac:dyDescent="0.25">
      <c r="A75" s="78" t="s">
        <v>184</v>
      </c>
      <c r="B75" s="79"/>
      <c r="C75" s="80"/>
      <c r="D75" s="25">
        <f>SUM(D65:D74)</f>
        <v>23648.01</v>
      </c>
      <c r="E75" s="81"/>
      <c r="F75" s="82"/>
      <c r="G75" s="82"/>
      <c r="H75" s="82"/>
      <c r="I75" s="83"/>
    </row>
    <row r="76" spans="1:9" ht="63" customHeight="1" x14ac:dyDescent="0.25"/>
    <row r="77" spans="1:9" ht="66" customHeight="1" x14ac:dyDescent="0.25"/>
    <row r="78" spans="1:9" ht="64.5" customHeight="1" x14ac:dyDescent="0.25"/>
    <row r="79" spans="1:9" ht="63.75" customHeight="1" x14ac:dyDescent="0.25"/>
    <row r="80" spans="1:9" ht="66.75" customHeight="1" x14ac:dyDescent="0.25"/>
    <row r="81" ht="64.5" customHeight="1" x14ac:dyDescent="0.25"/>
    <row r="82" ht="57.75" customHeight="1" x14ac:dyDescent="0.25"/>
    <row r="83" ht="64.5" customHeight="1" x14ac:dyDescent="0.25"/>
    <row r="84" ht="60.75" customHeight="1" x14ac:dyDescent="0.25"/>
    <row r="85" ht="63.75" customHeight="1" x14ac:dyDescent="0.25"/>
    <row r="86" ht="69" customHeight="1" x14ac:dyDescent="0.25"/>
  </sheetData>
  <mergeCells count="28">
    <mergeCell ref="A6:E6"/>
    <mergeCell ref="A1:E1"/>
    <mergeCell ref="A2:E2"/>
    <mergeCell ref="A3:E3"/>
    <mergeCell ref="A4:E4"/>
    <mergeCell ref="A5:E5"/>
    <mergeCell ref="B16:E16"/>
    <mergeCell ref="C15:E15"/>
    <mergeCell ref="A7:E7"/>
    <mergeCell ref="B10:E10"/>
    <mergeCell ref="C11:E11"/>
    <mergeCell ref="C12:E12"/>
    <mergeCell ref="C13:E13"/>
    <mergeCell ref="C14:E14"/>
    <mergeCell ref="A75:C75"/>
    <mergeCell ref="E75:I75"/>
    <mergeCell ref="H22:I22"/>
    <mergeCell ref="E64:I64"/>
    <mergeCell ref="E65:I65"/>
    <mergeCell ref="E73:I73"/>
    <mergeCell ref="E72:I72"/>
    <mergeCell ref="E71:I71"/>
    <mergeCell ref="E70:I70"/>
    <mergeCell ref="E69:I69"/>
    <mergeCell ref="E68:I68"/>
    <mergeCell ref="E67:I67"/>
    <mergeCell ref="E66:I66"/>
    <mergeCell ref="E74:I7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E345-A38A-45D5-848D-01FE09D39555}">
  <dimension ref="A1:J96"/>
  <sheetViews>
    <sheetView topLeftCell="A42" workbookViewId="0">
      <selection activeCell="A92" sqref="A92"/>
    </sheetView>
  </sheetViews>
  <sheetFormatPr defaultRowHeight="15" x14ac:dyDescent="0.25"/>
  <cols>
    <col min="1" max="1" width="18.7109375" style="2" customWidth="1"/>
    <col min="2" max="2" width="55.140625" style="2" customWidth="1"/>
    <col min="3" max="3" width="26" style="1" customWidth="1"/>
    <col min="4" max="4" width="39.7109375" style="2" bestFit="1" customWidth="1"/>
    <col min="5" max="5" width="13.5703125" style="18" customWidth="1"/>
    <col min="6" max="6" width="9.140625" style="1"/>
    <col min="7" max="7" width="12.140625" style="1" customWidth="1"/>
    <col min="8" max="8" width="10.5703125" style="1" customWidth="1"/>
    <col min="9" max="9" width="45.85546875" style="2" bestFit="1" customWidth="1"/>
    <col min="10" max="16384" width="9.140625" style="2"/>
  </cols>
  <sheetData>
    <row r="1" spans="1:5" x14ac:dyDescent="0.25">
      <c r="A1" s="75" t="s">
        <v>0</v>
      </c>
      <c r="B1" s="75"/>
      <c r="C1" s="75"/>
      <c r="D1" s="75"/>
      <c r="E1" s="75"/>
    </row>
    <row r="2" spans="1:5" x14ac:dyDescent="0.25">
      <c r="A2" s="75" t="s">
        <v>185</v>
      </c>
      <c r="B2" s="75"/>
      <c r="C2" s="75"/>
      <c r="D2" s="75"/>
      <c r="E2" s="75"/>
    </row>
    <row r="3" spans="1:5" x14ac:dyDescent="0.25">
      <c r="A3" s="75"/>
      <c r="B3" s="75"/>
      <c r="C3" s="75"/>
      <c r="D3" s="75"/>
      <c r="E3" s="75"/>
    </row>
    <row r="4" spans="1:5" x14ac:dyDescent="0.25">
      <c r="A4" s="76" t="s">
        <v>1</v>
      </c>
      <c r="B4" s="76"/>
      <c r="C4" s="76"/>
      <c r="D4" s="76"/>
      <c r="E4" s="76"/>
    </row>
    <row r="5" spans="1:5" x14ac:dyDescent="0.25">
      <c r="A5" s="75"/>
      <c r="B5" s="75"/>
      <c r="C5" s="75"/>
      <c r="D5" s="75"/>
      <c r="E5" s="75"/>
    </row>
    <row r="6" spans="1:5" ht="90.75" customHeight="1" x14ac:dyDescent="0.25">
      <c r="A6" s="77" t="s">
        <v>2</v>
      </c>
      <c r="B6" s="77"/>
      <c r="C6" s="77"/>
      <c r="D6" s="77"/>
      <c r="E6" s="77"/>
    </row>
    <row r="7" spans="1:5" x14ac:dyDescent="0.25">
      <c r="A7" s="71"/>
      <c r="B7" s="71"/>
      <c r="C7" s="71"/>
      <c r="D7" s="71"/>
      <c r="E7" s="71"/>
    </row>
    <row r="8" spans="1:5" x14ac:dyDescent="0.25">
      <c r="A8" s="3"/>
      <c r="B8" s="4"/>
      <c r="C8" s="5"/>
      <c r="D8" s="4"/>
      <c r="E8" s="6"/>
    </row>
    <row r="9" spans="1:5" x14ac:dyDescent="0.25">
      <c r="A9" s="4"/>
      <c r="B9" s="4"/>
      <c r="C9" s="5"/>
      <c r="D9" s="4"/>
      <c r="E9" s="6"/>
    </row>
    <row r="10" spans="1:5" x14ac:dyDescent="0.25">
      <c r="A10" s="7" t="s">
        <v>3</v>
      </c>
      <c r="B10" s="72" t="s">
        <v>4</v>
      </c>
      <c r="C10" s="73"/>
      <c r="D10" s="73"/>
      <c r="E10" s="74"/>
    </row>
    <row r="11" spans="1:5" x14ac:dyDescent="0.25">
      <c r="A11" s="8">
        <v>59191.38</v>
      </c>
      <c r="B11" s="9">
        <v>3111</v>
      </c>
      <c r="C11" s="60" t="s">
        <v>5</v>
      </c>
      <c r="D11" s="60"/>
      <c r="E11" s="60"/>
    </row>
    <row r="12" spans="1:5" x14ac:dyDescent="0.25">
      <c r="A12" s="46">
        <v>596</v>
      </c>
      <c r="B12" s="9">
        <v>3113</v>
      </c>
      <c r="C12" s="60" t="s">
        <v>6</v>
      </c>
      <c r="D12" s="60"/>
      <c r="E12" s="60"/>
    </row>
    <row r="13" spans="1:5" x14ac:dyDescent="0.25">
      <c r="A13" s="47">
        <v>741.44</v>
      </c>
      <c r="B13" s="9">
        <v>3121</v>
      </c>
      <c r="C13" s="60" t="s">
        <v>254</v>
      </c>
      <c r="D13" s="60"/>
      <c r="E13" s="60"/>
    </row>
    <row r="14" spans="1:5" x14ac:dyDescent="0.25">
      <c r="A14" s="45">
        <v>9508.0300000000007</v>
      </c>
      <c r="B14" s="9">
        <v>3132</v>
      </c>
      <c r="C14" s="60" t="s">
        <v>7</v>
      </c>
      <c r="D14" s="60"/>
      <c r="E14" s="60"/>
    </row>
    <row r="15" spans="1:5" x14ac:dyDescent="0.25">
      <c r="A15" s="8">
        <v>690</v>
      </c>
      <c r="B15" s="9">
        <v>3211</v>
      </c>
      <c r="C15" s="60" t="s">
        <v>8</v>
      </c>
      <c r="D15" s="60"/>
      <c r="E15" s="60"/>
    </row>
    <row r="16" spans="1:5" x14ac:dyDescent="0.25">
      <c r="A16" s="45">
        <v>1203.51</v>
      </c>
      <c r="B16" s="9">
        <v>3212</v>
      </c>
      <c r="C16" s="60" t="s">
        <v>9</v>
      </c>
      <c r="D16" s="60"/>
      <c r="E16" s="60"/>
    </row>
    <row r="17" spans="1:10" x14ac:dyDescent="0.25">
      <c r="A17" s="11">
        <v>3993.95</v>
      </c>
      <c r="B17" s="9">
        <v>3291</v>
      </c>
      <c r="C17" s="60" t="s">
        <v>19</v>
      </c>
      <c r="D17" s="60"/>
      <c r="E17" s="60"/>
    </row>
    <row r="18" spans="1:10" x14ac:dyDescent="0.25">
      <c r="A18" s="12">
        <f>SUM(A11:A17)</f>
        <v>75924.31</v>
      </c>
      <c r="B18" s="64" t="s">
        <v>237</v>
      </c>
      <c r="C18" s="65"/>
      <c r="D18" s="65"/>
      <c r="E18" s="66"/>
    </row>
    <row r="19" spans="1:10" x14ac:dyDescent="0.25">
      <c r="A19" s="13"/>
      <c r="B19" s="14"/>
      <c r="C19" s="15"/>
      <c r="D19" s="14"/>
      <c r="E19" s="16"/>
    </row>
    <row r="20" spans="1:10" x14ac:dyDescent="0.25">
      <c r="A20" s="13"/>
      <c r="B20" s="14"/>
      <c r="C20" s="15"/>
      <c r="D20" s="14"/>
      <c r="E20" s="16"/>
    </row>
    <row r="21" spans="1:10" x14ac:dyDescent="0.25">
      <c r="A21" s="13"/>
      <c r="B21" s="14"/>
      <c r="C21" s="15"/>
      <c r="D21" s="14"/>
      <c r="E21" s="16"/>
    </row>
    <row r="22" spans="1:10" x14ac:dyDescent="0.25">
      <c r="A22" s="17" t="s">
        <v>179</v>
      </c>
      <c r="B22" s="14"/>
      <c r="C22" s="15"/>
      <c r="D22" s="14"/>
      <c r="E22" s="16"/>
    </row>
    <row r="23" spans="1:10" ht="26.25" customHeight="1" x14ac:dyDescent="0.25">
      <c r="J23" s="42"/>
    </row>
    <row r="24" spans="1:10" ht="28.5" customHeight="1" x14ac:dyDescent="0.25">
      <c r="A24" s="28" t="s">
        <v>37</v>
      </c>
      <c r="B24" s="28" t="s">
        <v>21</v>
      </c>
      <c r="C24" s="28" t="s">
        <v>38</v>
      </c>
      <c r="D24" s="28" t="s">
        <v>39</v>
      </c>
      <c r="E24" s="28" t="s">
        <v>40</v>
      </c>
      <c r="F24" s="28" t="s">
        <v>41</v>
      </c>
      <c r="G24" s="28" t="s">
        <v>42</v>
      </c>
      <c r="H24" s="67" t="s">
        <v>43</v>
      </c>
      <c r="I24" s="67"/>
      <c r="J24" s="42"/>
    </row>
    <row r="25" spans="1:10" ht="19.5" customHeight="1" x14ac:dyDescent="0.25">
      <c r="A25" s="29" t="s">
        <v>142</v>
      </c>
      <c r="B25" s="43" t="s">
        <v>186</v>
      </c>
      <c r="C25" s="43" t="s">
        <v>187</v>
      </c>
      <c r="D25" s="43" t="s">
        <v>188</v>
      </c>
      <c r="E25" s="44">
        <v>73.739999999999995</v>
      </c>
      <c r="F25" s="43" t="s">
        <v>44</v>
      </c>
      <c r="G25" s="43" t="s">
        <v>189</v>
      </c>
      <c r="H25" s="43" t="s">
        <v>87</v>
      </c>
      <c r="I25" s="43" t="s">
        <v>8</v>
      </c>
      <c r="J25" s="42"/>
    </row>
    <row r="26" spans="1:10" ht="19.5" customHeight="1" x14ac:dyDescent="0.25">
      <c r="A26" s="29" t="s">
        <v>143</v>
      </c>
      <c r="B26" s="43" t="s">
        <v>186</v>
      </c>
      <c r="C26" s="43" t="s">
        <v>187</v>
      </c>
      <c r="D26" s="43" t="s">
        <v>188</v>
      </c>
      <c r="E26" s="44">
        <v>69.72</v>
      </c>
      <c r="F26" s="43" t="s">
        <v>44</v>
      </c>
      <c r="G26" s="43" t="s">
        <v>189</v>
      </c>
      <c r="H26" s="43" t="s">
        <v>88</v>
      </c>
      <c r="I26" s="43" t="s">
        <v>18</v>
      </c>
      <c r="J26" s="42"/>
    </row>
    <row r="27" spans="1:10" ht="19.5" customHeight="1" x14ac:dyDescent="0.25">
      <c r="A27" s="29" t="s">
        <v>147</v>
      </c>
      <c r="B27" s="43" t="s">
        <v>107</v>
      </c>
      <c r="C27" s="43" t="s">
        <v>108</v>
      </c>
      <c r="D27" s="43" t="s">
        <v>109</v>
      </c>
      <c r="E27" s="44">
        <v>33.450000000000003</v>
      </c>
      <c r="F27" s="43" t="s">
        <v>44</v>
      </c>
      <c r="G27" s="43" t="s">
        <v>189</v>
      </c>
      <c r="H27" s="43" t="s">
        <v>58</v>
      </c>
      <c r="I27" s="43" t="s">
        <v>17</v>
      </c>
    </row>
    <row r="28" spans="1:10" ht="19.5" customHeight="1" x14ac:dyDescent="0.25">
      <c r="A28" s="29" t="s">
        <v>148</v>
      </c>
      <c r="B28" s="43" t="s">
        <v>101</v>
      </c>
      <c r="C28" s="43" t="s">
        <v>102</v>
      </c>
      <c r="D28" s="43" t="s">
        <v>103</v>
      </c>
      <c r="E28" s="44">
        <v>1444.88</v>
      </c>
      <c r="F28" s="43" t="s">
        <v>44</v>
      </c>
      <c r="G28" s="43" t="s">
        <v>189</v>
      </c>
      <c r="H28" s="43" t="s">
        <v>69</v>
      </c>
      <c r="I28" s="43" t="s">
        <v>20</v>
      </c>
    </row>
    <row r="29" spans="1:10" ht="19.5" customHeight="1" x14ac:dyDescent="0.25">
      <c r="A29" s="29" t="s">
        <v>144</v>
      </c>
      <c r="B29" s="43" t="s">
        <v>190</v>
      </c>
      <c r="C29" s="43" t="s">
        <v>191</v>
      </c>
      <c r="D29" s="43" t="s">
        <v>192</v>
      </c>
      <c r="E29" s="44">
        <v>44.74</v>
      </c>
      <c r="F29" s="43" t="s">
        <v>44</v>
      </c>
      <c r="G29" s="43" t="s">
        <v>189</v>
      </c>
      <c r="H29" s="43" t="s">
        <v>54</v>
      </c>
      <c r="I29" s="43" t="s">
        <v>10</v>
      </c>
    </row>
    <row r="30" spans="1:10" ht="19.5" customHeight="1" x14ac:dyDescent="0.25">
      <c r="A30" s="29" t="s">
        <v>145</v>
      </c>
      <c r="B30" s="43" t="s">
        <v>47</v>
      </c>
      <c r="C30" s="43" t="s">
        <v>48</v>
      </c>
      <c r="D30" s="43" t="s">
        <v>49</v>
      </c>
      <c r="E30" s="44">
        <v>2750</v>
      </c>
      <c r="F30" s="43" t="s">
        <v>44</v>
      </c>
      <c r="G30" s="43" t="s">
        <v>189</v>
      </c>
      <c r="H30" s="43" t="s">
        <v>50</v>
      </c>
      <c r="I30" s="43" t="s">
        <v>16</v>
      </c>
    </row>
    <row r="31" spans="1:10" ht="19.5" customHeight="1" x14ac:dyDescent="0.25">
      <c r="A31" s="29" t="s">
        <v>146</v>
      </c>
      <c r="B31" s="43" t="s">
        <v>193</v>
      </c>
      <c r="C31" s="43" t="s">
        <v>194</v>
      </c>
      <c r="D31" s="43" t="s">
        <v>195</v>
      </c>
      <c r="E31" s="44">
        <v>156.79</v>
      </c>
      <c r="F31" s="43" t="s">
        <v>44</v>
      </c>
      <c r="G31" s="43" t="s">
        <v>189</v>
      </c>
      <c r="H31" s="43" t="s">
        <v>73</v>
      </c>
      <c r="I31" s="43" t="s">
        <v>13</v>
      </c>
    </row>
    <row r="32" spans="1:10" ht="19.5" customHeight="1" x14ac:dyDescent="0.25">
      <c r="A32" s="29" t="s">
        <v>150</v>
      </c>
      <c r="B32" s="43" t="s">
        <v>196</v>
      </c>
      <c r="C32" s="43" t="s">
        <v>197</v>
      </c>
      <c r="D32" s="43" t="s">
        <v>198</v>
      </c>
      <c r="E32" s="44">
        <v>624.61</v>
      </c>
      <c r="F32" s="43" t="s">
        <v>44</v>
      </c>
      <c r="G32" s="43" t="s">
        <v>189</v>
      </c>
      <c r="H32" s="43" t="s">
        <v>74</v>
      </c>
      <c r="I32" s="43" t="s">
        <v>14</v>
      </c>
    </row>
    <row r="33" spans="1:9" ht="19.5" customHeight="1" x14ac:dyDescent="0.25">
      <c r="A33" s="29" t="s">
        <v>149</v>
      </c>
      <c r="B33" s="43" t="s">
        <v>199</v>
      </c>
      <c r="C33" s="43" t="s">
        <v>200</v>
      </c>
      <c r="D33" s="43" t="s">
        <v>201</v>
      </c>
      <c r="E33" s="44">
        <v>27.98</v>
      </c>
      <c r="F33" s="43" t="s">
        <v>44</v>
      </c>
      <c r="G33" s="43" t="s">
        <v>189</v>
      </c>
      <c r="H33" s="43" t="s">
        <v>54</v>
      </c>
      <c r="I33" s="43" t="s">
        <v>10</v>
      </c>
    </row>
    <row r="34" spans="1:9" ht="19.5" customHeight="1" x14ac:dyDescent="0.25">
      <c r="A34" s="29" t="s">
        <v>151</v>
      </c>
      <c r="B34" s="43" t="s">
        <v>202</v>
      </c>
      <c r="C34" s="43" t="s">
        <v>203</v>
      </c>
      <c r="D34" s="43" t="s">
        <v>204</v>
      </c>
      <c r="E34" s="44">
        <v>2416</v>
      </c>
      <c r="F34" s="43" t="s">
        <v>44</v>
      </c>
      <c r="G34" s="43" t="s">
        <v>189</v>
      </c>
      <c r="H34" s="43" t="s">
        <v>69</v>
      </c>
      <c r="I34" s="43" t="s">
        <v>20</v>
      </c>
    </row>
    <row r="35" spans="1:9" ht="19.5" customHeight="1" x14ac:dyDescent="0.25">
      <c r="A35" s="29" t="s">
        <v>152</v>
      </c>
      <c r="B35" s="43" t="s">
        <v>59</v>
      </c>
      <c r="C35" s="43" t="s">
        <v>60</v>
      </c>
      <c r="D35" s="43" t="s">
        <v>61</v>
      </c>
      <c r="E35" s="44">
        <v>1064.3599999999999</v>
      </c>
      <c r="F35" s="43" t="s">
        <v>44</v>
      </c>
      <c r="G35" s="43" t="s">
        <v>189</v>
      </c>
      <c r="H35" s="43" t="s">
        <v>46</v>
      </c>
      <c r="I35" s="43" t="s">
        <v>15</v>
      </c>
    </row>
    <row r="36" spans="1:9" ht="19.5" customHeight="1" x14ac:dyDescent="0.25">
      <c r="A36" s="29" t="s">
        <v>153</v>
      </c>
      <c r="B36" s="43" t="s">
        <v>70</v>
      </c>
      <c r="C36" s="43" t="s">
        <v>71</v>
      </c>
      <c r="D36" s="43" t="s">
        <v>72</v>
      </c>
      <c r="E36" s="44">
        <v>242.56</v>
      </c>
      <c r="F36" s="43" t="s">
        <v>44</v>
      </c>
      <c r="G36" s="43" t="s">
        <v>189</v>
      </c>
      <c r="H36" s="43" t="s">
        <v>73</v>
      </c>
      <c r="I36" s="43" t="s">
        <v>13</v>
      </c>
    </row>
    <row r="37" spans="1:9" ht="19.5" customHeight="1" x14ac:dyDescent="0.25">
      <c r="A37" s="29" t="s">
        <v>154</v>
      </c>
      <c r="B37" s="43" t="s">
        <v>70</v>
      </c>
      <c r="C37" s="43" t="s">
        <v>71</v>
      </c>
      <c r="D37" s="43" t="s">
        <v>72</v>
      </c>
      <c r="E37" s="44">
        <v>110.97</v>
      </c>
      <c r="F37" s="43" t="s">
        <v>44</v>
      </c>
      <c r="G37" s="43" t="s">
        <v>189</v>
      </c>
      <c r="H37" s="43" t="s">
        <v>74</v>
      </c>
      <c r="I37" s="43" t="s">
        <v>14</v>
      </c>
    </row>
    <row r="38" spans="1:9" ht="19.5" customHeight="1" x14ac:dyDescent="0.25">
      <c r="A38" s="29" t="s">
        <v>155</v>
      </c>
      <c r="B38" s="43" t="s">
        <v>51</v>
      </c>
      <c r="C38" s="43" t="s">
        <v>52</v>
      </c>
      <c r="D38" s="43" t="s">
        <v>53</v>
      </c>
      <c r="E38" s="44">
        <v>160.88</v>
      </c>
      <c r="F38" s="43" t="s">
        <v>44</v>
      </c>
      <c r="G38" s="43" t="s">
        <v>189</v>
      </c>
      <c r="H38" s="43" t="s">
        <v>54</v>
      </c>
      <c r="I38" s="43" t="s">
        <v>10</v>
      </c>
    </row>
    <row r="39" spans="1:9" ht="19.5" customHeight="1" x14ac:dyDescent="0.25">
      <c r="A39" s="29" t="s">
        <v>156</v>
      </c>
      <c r="B39" s="43" t="s">
        <v>126</v>
      </c>
      <c r="C39" s="43" t="s">
        <v>127</v>
      </c>
      <c r="D39" s="43" t="s">
        <v>128</v>
      </c>
      <c r="E39" s="44">
        <v>7500</v>
      </c>
      <c r="F39" s="43" t="s">
        <v>44</v>
      </c>
      <c r="G39" s="43" t="s">
        <v>189</v>
      </c>
      <c r="H39" s="43" t="s">
        <v>74</v>
      </c>
      <c r="I39" s="43" t="s">
        <v>14</v>
      </c>
    </row>
    <row r="40" spans="1:9" ht="19.5" customHeight="1" x14ac:dyDescent="0.25">
      <c r="A40" s="29" t="s">
        <v>157</v>
      </c>
      <c r="B40" s="43" t="s">
        <v>75</v>
      </c>
      <c r="C40" s="43" t="s">
        <v>76</v>
      </c>
      <c r="D40" s="43" t="s">
        <v>77</v>
      </c>
      <c r="E40" s="44">
        <v>180</v>
      </c>
      <c r="F40" s="43" t="s">
        <v>44</v>
      </c>
      <c r="G40" s="43" t="s">
        <v>189</v>
      </c>
      <c r="H40" s="43" t="s">
        <v>54</v>
      </c>
      <c r="I40" s="43" t="s">
        <v>10</v>
      </c>
    </row>
    <row r="41" spans="1:9" ht="19.5" customHeight="1" x14ac:dyDescent="0.25">
      <c r="A41" s="29" t="s">
        <v>158</v>
      </c>
      <c r="B41" s="43" t="s">
        <v>205</v>
      </c>
      <c r="C41" s="43" t="s">
        <v>206</v>
      </c>
      <c r="D41" s="43" t="s">
        <v>207</v>
      </c>
      <c r="E41" s="44">
        <v>2500</v>
      </c>
      <c r="F41" s="43" t="s">
        <v>44</v>
      </c>
      <c r="G41" s="43" t="s">
        <v>189</v>
      </c>
      <c r="H41" s="43" t="s">
        <v>46</v>
      </c>
      <c r="I41" s="43" t="s">
        <v>15</v>
      </c>
    </row>
    <row r="42" spans="1:9" ht="19.5" customHeight="1" x14ac:dyDescent="0.25">
      <c r="A42" s="29" t="s">
        <v>159</v>
      </c>
      <c r="B42" s="43" t="s">
        <v>208</v>
      </c>
      <c r="C42" s="43" t="s">
        <v>209</v>
      </c>
      <c r="D42" s="43" t="s">
        <v>210</v>
      </c>
      <c r="E42" s="44">
        <v>574.88</v>
      </c>
      <c r="F42" s="43" t="s">
        <v>44</v>
      </c>
      <c r="G42" s="43" t="s">
        <v>189</v>
      </c>
      <c r="H42" s="43" t="s">
        <v>87</v>
      </c>
      <c r="I42" s="43" t="s">
        <v>8</v>
      </c>
    </row>
    <row r="43" spans="1:9" ht="19.5" customHeight="1" x14ac:dyDescent="0.25">
      <c r="A43" s="29" t="s">
        <v>160</v>
      </c>
      <c r="B43" s="43" t="s">
        <v>208</v>
      </c>
      <c r="C43" s="43" t="s">
        <v>209</v>
      </c>
      <c r="D43" s="43" t="s">
        <v>210</v>
      </c>
      <c r="E43" s="44">
        <v>624.88</v>
      </c>
      <c r="F43" s="43" t="s">
        <v>44</v>
      </c>
      <c r="G43" s="43" t="s">
        <v>189</v>
      </c>
      <c r="H43" s="43" t="s">
        <v>88</v>
      </c>
      <c r="I43" s="43" t="s">
        <v>18</v>
      </c>
    </row>
    <row r="44" spans="1:9" ht="19.5" customHeight="1" x14ac:dyDescent="0.25">
      <c r="A44" s="29" t="s">
        <v>161</v>
      </c>
      <c r="B44" s="43" t="s">
        <v>55</v>
      </c>
      <c r="C44" s="43" t="s">
        <v>56</v>
      </c>
      <c r="D44" s="43" t="s">
        <v>57</v>
      </c>
      <c r="E44" s="44">
        <v>1036.0999999999999</v>
      </c>
      <c r="F44" s="43" t="s">
        <v>44</v>
      </c>
      <c r="G44" s="43" t="s">
        <v>189</v>
      </c>
      <c r="H44" s="43" t="s">
        <v>58</v>
      </c>
      <c r="I44" s="43" t="s">
        <v>17</v>
      </c>
    </row>
    <row r="45" spans="1:9" ht="19.5" customHeight="1" x14ac:dyDescent="0.25">
      <c r="A45" s="29" t="s">
        <v>162</v>
      </c>
      <c r="B45" s="43" t="s">
        <v>211</v>
      </c>
      <c r="C45" s="43" t="s">
        <v>212</v>
      </c>
      <c r="D45" s="43" t="s">
        <v>213</v>
      </c>
      <c r="E45" s="44">
        <v>49743.75</v>
      </c>
      <c r="F45" s="43" t="s">
        <v>44</v>
      </c>
      <c r="G45" s="43" t="s">
        <v>189</v>
      </c>
      <c r="H45" s="43" t="s">
        <v>46</v>
      </c>
      <c r="I45" s="43" t="s">
        <v>15</v>
      </c>
    </row>
    <row r="46" spans="1:9" ht="19.5" customHeight="1" x14ac:dyDescent="0.25">
      <c r="A46" s="29" t="s">
        <v>163</v>
      </c>
      <c r="B46" s="43" t="s">
        <v>214</v>
      </c>
      <c r="C46" s="43" t="s">
        <v>215</v>
      </c>
      <c r="D46" s="43" t="s">
        <v>216</v>
      </c>
      <c r="E46" s="44">
        <v>620</v>
      </c>
      <c r="F46" s="43" t="s">
        <v>44</v>
      </c>
      <c r="G46" s="43" t="s">
        <v>189</v>
      </c>
      <c r="H46" s="43" t="s">
        <v>74</v>
      </c>
      <c r="I46" s="43" t="s">
        <v>14</v>
      </c>
    </row>
    <row r="47" spans="1:9" ht="19.5" customHeight="1" x14ac:dyDescent="0.25">
      <c r="A47" s="29" t="s">
        <v>164</v>
      </c>
      <c r="B47" s="43" t="s">
        <v>214</v>
      </c>
      <c r="C47" s="43" t="s">
        <v>215</v>
      </c>
      <c r="D47" s="43" t="s">
        <v>216</v>
      </c>
      <c r="E47" s="44">
        <v>2097</v>
      </c>
      <c r="F47" s="43" t="s">
        <v>44</v>
      </c>
      <c r="G47" s="43" t="s">
        <v>189</v>
      </c>
      <c r="H47" s="43" t="s">
        <v>69</v>
      </c>
      <c r="I47" s="43" t="s">
        <v>20</v>
      </c>
    </row>
    <row r="48" spans="1:9" ht="19.5" customHeight="1" x14ac:dyDescent="0.25">
      <c r="A48" s="29" t="s">
        <v>165</v>
      </c>
      <c r="B48" s="43" t="s">
        <v>217</v>
      </c>
      <c r="C48" s="43" t="s">
        <v>218</v>
      </c>
      <c r="D48" s="43" t="s">
        <v>219</v>
      </c>
      <c r="E48" s="44">
        <v>9450</v>
      </c>
      <c r="F48" s="43" t="s">
        <v>44</v>
      </c>
      <c r="G48" s="43" t="s">
        <v>189</v>
      </c>
      <c r="H48" s="43" t="s">
        <v>46</v>
      </c>
      <c r="I48" s="43" t="s">
        <v>15</v>
      </c>
    </row>
    <row r="49" spans="1:9" ht="19.5" customHeight="1" x14ac:dyDescent="0.25">
      <c r="A49" s="29" t="s">
        <v>166</v>
      </c>
      <c r="B49" s="43" t="s">
        <v>81</v>
      </c>
      <c r="C49" s="43" t="s">
        <v>82</v>
      </c>
      <c r="D49" s="43" t="s">
        <v>83</v>
      </c>
      <c r="E49" s="44">
        <v>887.81</v>
      </c>
      <c r="F49" s="43" t="s">
        <v>44</v>
      </c>
      <c r="G49" s="43" t="s">
        <v>189</v>
      </c>
      <c r="H49" s="43" t="s">
        <v>54</v>
      </c>
      <c r="I49" s="43" t="s">
        <v>10</v>
      </c>
    </row>
    <row r="50" spans="1:9" ht="19.5" customHeight="1" x14ac:dyDescent="0.25">
      <c r="A50" s="29" t="s">
        <v>167</v>
      </c>
      <c r="B50" s="43" t="s">
        <v>202</v>
      </c>
      <c r="C50" s="43" t="s">
        <v>203</v>
      </c>
      <c r="D50" s="43" t="s">
        <v>204</v>
      </c>
      <c r="E50" s="44">
        <v>639</v>
      </c>
      <c r="F50" s="43" t="s">
        <v>44</v>
      </c>
      <c r="G50" s="43" t="s">
        <v>189</v>
      </c>
      <c r="H50" s="43" t="s">
        <v>87</v>
      </c>
      <c r="I50" s="43" t="s">
        <v>8</v>
      </c>
    </row>
    <row r="51" spans="1:9" ht="19.5" customHeight="1" x14ac:dyDescent="0.25">
      <c r="A51" s="29" t="s">
        <v>168</v>
      </c>
      <c r="B51" s="43" t="s">
        <v>202</v>
      </c>
      <c r="C51" s="43" t="s">
        <v>203</v>
      </c>
      <c r="D51" s="43" t="s">
        <v>204</v>
      </c>
      <c r="E51" s="44">
        <v>1080</v>
      </c>
      <c r="F51" s="43" t="s">
        <v>44</v>
      </c>
      <c r="G51" s="43" t="s">
        <v>189</v>
      </c>
      <c r="H51" s="43" t="s">
        <v>74</v>
      </c>
      <c r="I51" s="43" t="s">
        <v>14</v>
      </c>
    </row>
    <row r="52" spans="1:9" ht="19.5" customHeight="1" x14ac:dyDescent="0.25">
      <c r="A52" s="29" t="s">
        <v>169</v>
      </c>
      <c r="B52" s="43" t="s">
        <v>202</v>
      </c>
      <c r="C52" s="43" t="s">
        <v>203</v>
      </c>
      <c r="D52" s="43" t="s">
        <v>204</v>
      </c>
      <c r="E52" s="44">
        <v>819</v>
      </c>
      <c r="F52" s="43" t="s">
        <v>44</v>
      </c>
      <c r="G52" s="43" t="s">
        <v>189</v>
      </c>
      <c r="H52" s="43" t="s">
        <v>88</v>
      </c>
      <c r="I52" s="43" t="s">
        <v>18</v>
      </c>
    </row>
    <row r="53" spans="1:9" ht="19.5" customHeight="1" x14ac:dyDescent="0.25">
      <c r="A53" s="29" t="s">
        <v>170</v>
      </c>
      <c r="B53" s="43" t="s">
        <v>214</v>
      </c>
      <c r="C53" s="43" t="s">
        <v>215</v>
      </c>
      <c r="D53" s="43" t="s">
        <v>216</v>
      </c>
      <c r="E53" s="44">
        <v>400</v>
      </c>
      <c r="F53" s="43" t="s">
        <v>44</v>
      </c>
      <c r="G53" s="43" t="s">
        <v>189</v>
      </c>
      <c r="H53" s="43" t="s">
        <v>87</v>
      </c>
      <c r="I53" s="43" t="s">
        <v>8</v>
      </c>
    </row>
    <row r="54" spans="1:9" ht="19.5" customHeight="1" x14ac:dyDescent="0.25">
      <c r="A54" s="29" t="s">
        <v>171</v>
      </c>
      <c r="B54" s="43" t="s">
        <v>214</v>
      </c>
      <c r="C54" s="43" t="s">
        <v>215</v>
      </c>
      <c r="D54" s="43" t="s">
        <v>216</v>
      </c>
      <c r="E54" s="44">
        <v>285</v>
      </c>
      <c r="F54" s="43" t="s">
        <v>44</v>
      </c>
      <c r="G54" s="43" t="s">
        <v>189</v>
      </c>
      <c r="H54" s="43" t="s">
        <v>88</v>
      </c>
      <c r="I54" s="43" t="s">
        <v>18</v>
      </c>
    </row>
    <row r="55" spans="1:9" ht="19.5" customHeight="1" x14ac:dyDescent="0.25">
      <c r="A55" s="29" t="s">
        <v>172</v>
      </c>
      <c r="B55" s="43" t="s">
        <v>220</v>
      </c>
      <c r="C55" s="43" t="s">
        <v>221</v>
      </c>
      <c r="D55" s="43" t="s">
        <v>222</v>
      </c>
      <c r="E55" s="44">
        <v>2503.2800000000002</v>
      </c>
      <c r="F55" s="43" t="s">
        <v>44</v>
      </c>
      <c r="G55" s="43" t="s">
        <v>189</v>
      </c>
      <c r="H55" s="43" t="s">
        <v>69</v>
      </c>
      <c r="I55" s="43" t="s">
        <v>20</v>
      </c>
    </row>
    <row r="56" spans="1:9" ht="19.5" customHeight="1" x14ac:dyDescent="0.25">
      <c r="A56" s="29" t="s">
        <v>173</v>
      </c>
      <c r="B56" s="43" t="s">
        <v>55</v>
      </c>
      <c r="C56" s="43" t="s">
        <v>56</v>
      </c>
      <c r="D56" s="43" t="s">
        <v>57</v>
      </c>
      <c r="E56" s="44">
        <v>190.7</v>
      </c>
      <c r="F56" s="43" t="s">
        <v>44</v>
      </c>
      <c r="G56" s="43" t="s">
        <v>189</v>
      </c>
      <c r="H56" s="43" t="s">
        <v>65</v>
      </c>
      <c r="I56" s="43" t="s">
        <v>12</v>
      </c>
    </row>
    <row r="57" spans="1:9" ht="19.5" customHeight="1" x14ac:dyDescent="0.25">
      <c r="A57" s="29" t="s">
        <v>174</v>
      </c>
      <c r="B57" s="43" t="s">
        <v>223</v>
      </c>
      <c r="C57" s="43" t="s">
        <v>224</v>
      </c>
      <c r="D57" s="43" t="s">
        <v>225</v>
      </c>
      <c r="E57" s="44">
        <v>625</v>
      </c>
      <c r="F57" s="43" t="s">
        <v>44</v>
      </c>
      <c r="G57" s="43" t="s">
        <v>189</v>
      </c>
      <c r="H57" s="43" t="s">
        <v>74</v>
      </c>
      <c r="I57" s="43" t="s">
        <v>14</v>
      </c>
    </row>
    <row r="58" spans="1:9" ht="19.5" customHeight="1" x14ac:dyDescent="0.25">
      <c r="A58" s="29" t="s">
        <v>175</v>
      </c>
      <c r="B58" s="43" t="s">
        <v>226</v>
      </c>
      <c r="C58" s="43" t="s">
        <v>227</v>
      </c>
      <c r="D58" s="43" t="s">
        <v>228</v>
      </c>
      <c r="E58" s="44">
        <v>59.74</v>
      </c>
      <c r="F58" s="43" t="s">
        <v>44</v>
      </c>
      <c r="G58" s="43" t="s">
        <v>189</v>
      </c>
      <c r="H58" s="43" t="s">
        <v>54</v>
      </c>
      <c r="I58" s="43" t="s">
        <v>10</v>
      </c>
    </row>
    <row r="59" spans="1:9" ht="19.5" customHeight="1" x14ac:dyDescent="0.25">
      <c r="A59" s="29" t="s">
        <v>176</v>
      </c>
      <c r="B59" s="43" t="s">
        <v>229</v>
      </c>
      <c r="C59" s="43" t="s">
        <v>230</v>
      </c>
      <c r="D59" s="43" t="s">
        <v>231</v>
      </c>
      <c r="E59" s="44">
        <v>463.98</v>
      </c>
      <c r="F59" s="43" t="s">
        <v>44</v>
      </c>
      <c r="G59" s="43" t="s">
        <v>189</v>
      </c>
      <c r="H59" s="43" t="s">
        <v>54</v>
      </c>
      <c r="I59" s="43" t="s">
        <v>10</v>
      </c>
    </row>
    <row r="60" spans="1:9" s="23" customFormat="1" ht="19.5" customHeight="1" x14ac:dyDescent="0.25">
      <c r="A60" s="29" t="s">
        <v>177</v>
      </c>
      <c r="B60" s="43" t="s">
        <v>232</v>
      </c>
      <c r="C60" s="43" t="s">
        <v>233</v>
      </c>
      <c r="D60" s="43" t="s">
        <v>234</v>
      </c>
      <c r="E60" s="44">
        <v>9150</v>
      </c>
      <c r="F60" s="43" t="s">
        <v>44</v>
      </c>
      <c r="G60" s="43" t="s">
        <v>189</v>
      </c>
      <c r="H60" s="43" t="s">
        <v>235</v>
      </c>
      <c r="I60" s="43" t="s">
        <v>236</v>
      </c>
    </row>
    <row r="61" spans="1:9" ht="19.5" customHeight="1" x14ac:dyDescent="0.25">
      <c r="A61" s="29" t="s">
        <v>178</v>
      </c>
      <c r="B61" s="43" t="s">
        <v>89</v>
      </c>
      <c r="C61" s="43" t="s">
        <v>90</v>
      </c>
      <c r="D61" s="43" t="s">
        <v>91</v>
      </c>
      <c r="E61" s="44">
        <v>383.33</v>
      </c>
      <c r="F61" s="43" t="s">
        <v>44</v>
      </c>
      <c r="G61" s="43" t="s">
        <v>189</v>
      </c>
      <c r="H61" s="43" t="s">
        <v>54</v>
      </c>
      <c r="I61" s="43" t="s">
        <v>10</v>
      </c>
    </row>
    <row r="62" spans="1:9" ht="19.5" customHeight="1" x14ac:dyDescent="0.25">
      <c r="A62" s="29" t="s">
        <v>255</v>
      </c>
      <c r="B62" s="43" t="s">
        <v>182</v>
      </c>
      <c r="C62" s="43" t="s">
        <v>183</v>
      </c>
      <c r="D62" s="43" t="s">
        <v>265</v>
      </c>
      <c r="E62" s="44">
        <v>62.65</v>
      </c>
      <c r="F62" s="43" t="s">
        <v>44</v>
      </c>
      <c r="G62" s="43" t="s">
        <v>189</v>
      </c>
      <c r="H62" s="43" t="s">
        <v>73</v>
      </c>
      <c r="I62" s="43" t="s">
        <v>13</v>
      </c>
    </row>
    <row r="63" spans="1:9" ht="18.75" customHeight="1" x14ac:dyDescent="0.25">
      <c r="A63" s="29" t="s">
        <v>256</v>
      </c>
      <c r="B63" s="43" t="s">
        <v>257</v>
      </c>
      <c r="C63" s="43" t="s">
        <v>258</v>
      </c>
      <c r="D63" s="43" t="s">
        <v>259</v>
      </c>
      <c r="E63" s="44">
        <f>205+205+260</f>
        <v>670</v>
      </c>
      <c r="F63" s="43" t="s">
        <v>44</v>
      </c>
      <c r="G63" s="43" t="s">
        <v>189</v>
      </c>
      <c r="H63" s="43" t="s">
        <v>260</v>
      </c>
      <c r="I63" s="43" t="s">
        <v>261</v>
      </c>
    </row>
    <row r="64" spans="1:9" ht="18" customHeight="1" x14ac:dyDescent="0.25">
      <c r="A64" s="29" t="s">
        <v>262</v>
      </c>
      <c r="B64" s="43" t="s">
        <v>257</v>
      </c>
      <c r="C64" s="43" t="s">
        <v>258</v>
      </c>
      <c r="D64" s="43" t="s">
        <v>259</v>
      </c>
      <c r="E64" s="44">
        <f>392.4+392.4+392.4</f>
        <v>1177.1999999999998</v>
      </c>
      <c r="F64" s="43" t="s">
        <v>44</v>
      </c>
      <c r="G64" s="43" t="s">
        <v>189</v>
      </c>
      <c r="H64" s="43" t="s">
        <v>87</v>
      </c>
      <c r="I64" s="43" t="s">
        <v>8</v>
      </c>
    </row>
    <row r="65" spans="1:9" ht="18" customHeight="1" x14ac:dyDescent="0.25">
      <c r="A65" s="36"/>
      <c r="B65" s="36"/>
      <c r="C65" s="37"/>
      <c r="D65" s="38" t="s">
        <v>237</v>
      </c>
      <c r="E65" s="39">
        <f>SUBTOTAL(9,E25:E64)</f>
        <v>102943.97999999998</v>
      </c>
      <c r="F65" s="37"/>
      <c r="G65" s="37"/>
      <c r="H65" s="37"/>
      <c r="I65" s="36"/>
    </row>
    <row r="66" spans="1:9" ht="19.5" customHeight="1" x14ac:dyDescent="0.25">
      <c r="E66" s="19"/>
    </row>
    <row r="67" spans="1:9" ht="18.75" customHeight="1" x14ac:dyDescent="0.25">
      <c r="E67" s="19"/>
    </row>
    <row r="68" spans="1:9" ht="21" customHeight="1" x14ac:dyDescent="0.25">
      <c r="E68" s="19"/>
    </row>
    <row r="69" spans="1:9" ht="29.25" customHeight="1" x14ac:dyDescent="0.25"/>
    <row r="70" spans="1:9" ht="40.5" customHeight="1" x14ac:dyDescent="0.25">
      <c r="A70" s="20" t="s">
        <v>21</v>
      </c>
      <c r="B70" s="20" t="s">
        <v>22</v>
      </c>
      <c r="C70" s="20" t="s">
        <v>23</v>
      </c>
      <c r="D70" s="21" t="s">
        <v>181</v>
      </c>
      <c r="E70" s="68" t="s">
        <v>24</v>
      </c>
      <c r="F70" s="69"/>
      <c r="G70" s="69"/>
      <c r="H70" s="69"/>
      <c r="I70" s="70"/>
    </row>
    <row r="71" spans="1:9" ht="45" customHeight="1" x14ac:dyDescent="0.25">
      <c r="A71" s="27" t="s">
        <v>238</v>
      </c>
      <c r="B71" s="22" t="s">
        <v>25</v>
      </c>
      <c r="C71" s="22" t="s">
        <v>25</v>
      </c>
      <c r="D71" s="24">
        <v>367.64</v>
      </c>
      <c r="E71" s="59" t="s">
        <v>26</v>
      </c>
      <c r="F71" s="59"/>
      <c r="G71" s="59"/>
      <c r="H71" s="59"/>
      <c r="I71" s="59"/>
    </row>
    <row r="72" spans="1:9" ht="42.75" customHeight="1" x14ac:dyDescent="0.25">
      <c r="A72" s="27" t="s">
        <v>34</v>
      </c>
      <c r="B72" s="22" t="s">
        <v>25</v>
      </c>
      <c r="C72" s="22" t="s">
        <v>25</v>
      </c>
      <c r="D72" s="24">
        <v>1652.88</v>
      </c>
      <c r="E72" s="59" t="s">
        <v>26</v>
      </c>
      <c r="F72" s="59"/>
      <c r="G72" s="59"/>
      <c r="H72" s="59"/>
      <c r="I72" s="59"/>
    </row>
    <row r="73" spans="1:9" ht="41.25" customHeight="1" x14ac:dyDescent="0.25">
      <c r="A73" s="27" t="s">
        <v>33</v>
      </c>
      <c r="B73" s="22" t="s">
        <v>25</v>
      </c>
      <c r="C73" s="22" t="s">
        <v>25</v>
      </c>
      <c r="D73" s="24">
        <f>992.78+1489.18</f>
        <v>2481.96</v>
      </c>
      <c r="E73" s="59" t="s">
        <v>26</v>
      </c>
      <c r="F73" s="59"/>
      <c r="G73" s="59"/>
      <c r="H73" s="59"/>
      <c r="I73" s="59"/>
    </row>
    <row r="74" spans="1:9" ht="42" customHeight="1" x14ac:dyDescent="0.25">
      <c r="A74" s="27" t="s">
        <v>35</v>
      </c>
      <c r="B74" s="22" t="s">
        <v>25</v>
      </c>
      <c r="C74" s="22" t="s">
        <v>25</v>
      </c>
      <c r="D74" s="24">
        <f>1821.61+992.78+992.78</f>
        <v>3807.17</v>
      </c>
      <c r="E74" s="59" t="s">
        <v>26</v>
      </c>
      <c r="F74" s="59"/>
      <c r="G74" s="59"/>
      <c r="H74" s="59"/>
      <c r="I74" s="59"/>
    </row>
    <row r="75" spans="1:9" s="23" customFormat="1" ht="40.5" customHeight="1" x14ac:dyDescent="0.25">
      <c r="A75" s="27" t="s">
        <v>239</v>
      </c>
      <c r="B75" s="22" t="s">
        <v>25</v>
      </c>
      <c r="C75" s="22" t="s">
        <v>25</v>
      </c>
      <c r="D75" s="24">
        <v>55.99</v>
      </c>
      <c r="E75" s="59" t="s">
        <v>26</v>
      </c>
      <c r="F75" s="59"/>
      <c r="G75" s="59"/>
      <c r="H75" s="59"/>
      <c r="I75" s="59"/>
    </row>
    <row r="76" spans="1:9" ht="43.5" customHeight="1" x14ac:dyDescent="0.25">
      <c r="A76" s="27" t="s">
        <v>240</v>
      </c>
      <c r="B76" s="22" t="s">
        <v>25</v>
      </c>
      <c r="C76" s="22" t="s">
        <v>25</v>
      </c>
      <c r="D76" s="24">
        <v>111.98</v>
      </c>
      <c r="E76" s="59" t="s">
        <v>26</v>
      </c>
      <c r="F76" s="59"/>
      <c r="G76" s="59"/>
      <c r="H76" s="59"/>
      <c r="I76" s="59"/>
    </row>
    <row r="77" spans="1:9" ht="39.75" customHeight="1" x14ac:dyDescent="0.25">
      <c r="A77" s="27" t="s">
        <v>241</v>
      </c>
      <c r="B77" s="22" t="s">
        <v>25</v>
      </c>
      <c r="C77" s="22" t="s">
        <v>25</v>
      </c>
      <c r="D77" s="24">
        <v>176.11</v>
      </c>
      <c r="E77" s="59" t="s">
        <v>26</v>
      </c>
      <c r="F77" s="59"/>
      <c r="G77" s="59"/>
      <c r="H77" s="59"/>
      <c r="I77" s="59"/>
    </row>
    <row r="78" spans="1:9" ht="40.5" customHeight="1" x14ac:dyDescent="0.25">
      <c r="A78" s="27" t="s">
        <v>242</v>
      </c>
      <c r="B78" s="22" t="s">
        <v>25</v>
      </c>
      <c r="C78" s="22" t="s">
        <v>25</v>
      </c>
      <c r="D78" s="24">
        <v>113.4</v>
      </c>
      <c r="E78" s="59" t="s">
        <v>26</v>
      </c>
      <c r="F78" s="59"/>
      <c r="G78" s="59"/>
      <c r="H78" s="59"/>
      <c r="I78" s="59"/>
    </row>
    <row r="79" spans="1:9" ht="36.75" customHeight="1" x14ac:dyDescent="0.25">
      <c r="A79" s="27" t="s">
        <v>243</v>
      </c>
      <c r="B79" s="22" t="s">
        <v>25</v>
      </c>
      <c r="C79" s="22" t="s">
        <v>25</v>
      </c>
      <c r="D79" s="24">
        <v>175</v>
      </c>
      <c r="E79" s="59" t="s">
        <v>26</v>
      </c>
      <c r="F79" s="59"/>
      <c r="G79" s="59"/>
      <c r="H79" s="59"/>
      <c r="I79" s="59"/>
    </row>
    <row r="80" spans="1:9" ht="41.25" customHeight="1" x14ac:dyDescent="0.25">
      <c r="A80" s="27" t="s">
        <v>244</v>
      </c>
      <c r="B80" s="22" t="s">
        <v>25</v>
      </c>
      <c r="C80" s="22" t="s">
        <v>25</v>
      </c>
      <c r="D80" s="24">
        <v>55.99</v>
      </c>
      <c r="E80" s="59" t="s">
        <v>26</v>
      </c>
      <c r="F80" s="59"/>
      <c r="G80" s="59"/>
      <c r="H80" s="59"/>
      <c r="I80" s="59"/>
    </row>
    <row r="81" spans="1:9" ht="42" customHeight="1" x14ac:dyDescent="0.25">
      <c r="A81" s="27" t="s">
        <v>245</v>
      </c>
      <c r="B81" s="22" t="s">
        <v>25</v>
      </c>
      <c r="C81" s="22" t="s">
        <v>25</v>
      </c>
      <c r="D81" s="24">
        <v>231.95</v>
      </c>
      <c r="E81" s="59" t="s">
        <v>26</v>
      </c>
      <c r="F81" s="59"/>
      <c r="G81" s="59"/>
      <c r="H81" s="59"/>
      <c r="I81" s="59"/>
    </row>
    <row r="82" spans="1:9" ht="40.5" customHeight="1" x14ac:dyDescent="0.25">
      <c r="A82" s="27" t="s">
        <v>246</v>
      </c>
      <c r="B82" s="22" t="s">
        <v>25</v>
      </c>
      <c r="C82" s="22" t="s">
        <v>25</v>
      </c>
      <c r="D82" s="24">
        <v>111.98</v>
      </c>
      <c r="E82" s="59" t="s">
        <v>26</v>
      </c>
      <c r="F82" s="59"/>
      <c r="G82" s="59"/>
      <c r="H82" s="59"/>
      <c r="I82" s="59"/>
    </row>
    <row r="83" spans="1:9" ht="44.25" customHeight="1" x14ac:dyDescent="0.25">
      <c r="A83" s="27" t="s">
        <v>247</v>
      </c>
      <c r="B83" s="22" t="s">
        <v>25</v>
      </c>
      <c r="C83" s="22" t="s">
        <v>25</v>
      </c>
      <c r="D83" s="24">
        <v>175</v>
      </c>
      <c r="E83" s="59" t="s">
        <v>26</v>
      </c>
      <c r="F83" s="59"/>
      <c r="G83" s="59"/>
      <c r="H83" s="59"/>
      <c r="I83" s="59"/>
    </row>
    <row r="84" spans="1:9" ht="42.75" customHeight="1" x14ac:dyDescent="0.25">
      <c r="A84" s="27" t="s">
        <v>248</v>
      </c>
      <c r="B84" s="22" t="s">
        <v>25</v>
      </c>
      <c r="C84" s="22" t="s">
        <v>25</v>
      </c>
      <c r="D84" s="24">
        <v>55.99</v>
      </c>
      <c r="E84" s="59" t="s">
        <v>26</v>
      </c>
      <c r="F84" s="59"/>
      <c r="G84" s="59"/>
      <c r="H84" s="59"/>
      <c r="I84" s="59"/>
    </row>
    <row r="85" spans="1:9" ht="46.5" customHeight="1" x14ac:dyDescent="0.25">
      <c r="A85" s="27" t="s">
        <v>249</v>
      </c>
      <c r="B85" s="22" t="s">
        <v>25</v>
      </c>
      <c r="C85" s="22" t="s">
        <v>25</v>
      </c>
      <c r="D85" s="24">
        <v>223.95</v>
      </c>
      <c r="E85" s="59" t="s">
        <v>26</v>
      </c>
      <c r="F85" s="59"/>
      <c r="G85" s="59"/>
      <c r="H85" s="59"/>
      <c r="I85" s="59"/>
    </row>
    <row r="86" spans="1:9" ht="41.25" customHeight="1" x14ac:dyDescent="0.25">
      <c r="A86" s="27" t="s">
        <v>250</v>
      </c>
      <c r="B86" s="22" t="s">
        <v>25</v>
      </c>
      <c r="C86" s="22" t="s">
        <v>25</v>
      </c>
      <c r="D86" s="24">
        <v>115.71</v>
      </c>
      <c r="E86" s="59" t="s">
        <v>26</v>
      </c>
      <c r="F86" s="59"/>
      <c r="G86" s="59"/>
      <c r="H86" s="59"/>
      <c r="I86" s="59"/>
    </row>
    <row r="87" spans="1:9" ht="40.5" customHeight="1" x14ac:dyDescent="0.25">
      <c r="A87" s="27" t="s">
        <v>251</v>
      </c>
      <c r="B87" s="22" t="s">
        <v>25</v>
      </c>
      <c r="C87" s="22" t="s">
        <v>25</v>
      </c>
      <c r="D87" s="24">
        <v>465.71</v>
      </c>
      <c r="E87" s="59" t="s">
        <v>26</v>
      </c>
      <c r="F87" s="59"/>
      <c r="G87" s="59"/>
      <c r="H87" s="59"/>
      <c r="I87" s="59"/>
    </row>
    <row r="88" spans="1:9" ht="40.5" customHeight="1" x14ac:dyDescent="0.25">
      <c r="A88" s="27" t="s">
        <v>252</v>
      </c>
      <c r="B88" s="22" t="s">
        <v>25</v>
      </c>
      <c r="C88" s="22" t="s">
        <v>25</v>
      </c>
      <c r="D88" s="24">
        <v>111.98</v>
      </c>
      <c r="E88" s="59" t="s">
        <v>26</v>
      </c>
      <c r="F88" s="59"/>
      <c r="G88" s="59"/>
      <c r="H88" s="59"/>
      <c r="I88" s="59"/>
    </row>
    <row r="89" spans="1:9" ht="42.75" customHeight="1" x14ac:dyDescent="0.25">
      <c r="A89" s="27" t="s">
        <v>29</v>
      </c>
      <c r="B89" s="22" t="s">
        <v>25</v>
      </c>
      <c r="C89" s="22" t="s">
        <v>25</v>
      </c>
      <c r="D89" s="24">
        <f>1698.95+1292.18</f>
        <v>2991.13</v>
      </c>
      <c r="E89" s="59" t="s">
        <v>26</v>
      </c>
      <c r="F89" s="59"/>
      <c r="G89" s="59"/>
      <c r="H89" s="59"/>
      <c r="I89" s="59"/>
    </row>
    <row r="90" spans="1:9" ht="41.25" customHeight="1" x14ac:dyDescent="0.25">
      <c r="A90" s="27" t="s">
        <v>253</v>
      </c>
      <c r="B90" s="22" t="s">
        <v>25</v>
      </c>
      <c r="C90" s="22" t="s">
        <v>25</v>
      </c>
      <c r="D90" s="24">
        <v>1489.18</v>
      </c>
      <c r="E90" s="59" t="s">
        <v>26</v>
      </c>
      <c r="F90" s="59"/>
      <c r="G90" s="59"/>
      <c r="H90" s="59"/>
      <c r="I90" s="59"/>
    </row>
    <row r="91" spans="1:9" ht="43.5" customHeight="1" x14ac:dyDescent="0.25">
      <c r="A91" s="48" t="s">
        <v>263</v>
      </c>
      <c r="B91" s="22" t="s">
        <v>25</v>
      </c>
      <c r="C91" s="22" t="s">
        <v>25</v>
      </c>
      <c r="D91" s="24">
        <v>621.5</v>
      </c>
      <c r="E91" s="59" t="s">
        <v>264</v>
      </c>
      <c r="F91" s="59"/>
      <c r="G91" s="59"/>
      <c r="H91" s="59"/>
      <c r="I91" s="59"/>
    </row>
    <row r="92" spans="1:9" ht="42" customHeight="1" x14ac:dyDescent="0.25">
      <c r="A92" s="40"/>
      <c r="B92" s="41"/>
      <c r="C92" s="40" t="s">
        <v>237</v>
      </c>
      <c r="D92" s="25">
        <f>SUM(D71:D91)</f>
        <v>15592.199999999997</v>
      </c>
      <c r="E92" s="32"/>
      <c r="F92" s="33"/>
      <c r="G92" s="33"/>
      <c r="H92" s="33"/>
      <c r="I92" s="34"/>
    </row>
    <row r="93" spans="1:9" ht="42" customHeight="1" x14ac:dyDescent="0.25"/>
    <row r="94" spans="1:9" ht="45" customHeight="1" x14ac:dyDescent="0.25"/>
    <row r="95" spans="1:9" ht="42.75" customHeight="1" x14ac:dyDescent="0.25"/>
    <row r="96" spans="1:9" ht="32.25" customHeight="1" x14ac:dyDescent="0.25"/>
  </sheetData>
  <mergeCells count="39">
    <mergeCell ref="A6:E6"/>
    <mergeCell ref="A1:E1"/>
    <mergeCell ref="A2:E2"/>
    <mergeCell ref="A3:E3"/>
    <mergeCell ref="A4:E4"/>
    <mergeCell ref="A5:E5"/>
    <mergeCell ref="C17:E17"/>
    <mergeCell ref="B18:E18"/>
    <mergeCell ref="H24:I24"/>
    <mergeCell ref="A7:E7"/>
    <mergeCell ref="B10:E10"/>
    <mergeCell ref="C11:E11"/>
    <mergeCell ref="C12:E12"/>
    <mergeCell ref="C14:E14"/>
    <mergeCell ref="C16:E16"/>
    <mergeCell ref="E83:I83"/>
    <mergeCell ref="E84:I84"/>
    <mergeCell ref="E72:I72"/>
    <mergeCell ref="E73:I73"/>
    <mergeCell ref="E74:I74"/>
    <mergeCell ref="E75:I75"/>
    <mergeCell ref="E76:I76"/>
    <mergeCell ref="E77:I77"/>
    <mergeCell ref="E91:I91"/>
    <mergeCell ref="C13:E13"/>
    <mergeCell ref="E71:I71"/>
    <mergeCell ref="E70:I70"/>
    <mergeCell ref="C15:E15"/>
    <mergeCell ref="E85:I85"/>
    <mergeCell ref="E86:I86"/>
    <mergeCell ref="E87:I87"/>
    <mergeCell ref="E88:I88"/>
    <mergeCell ref="E89:I89"/>
    <mergeCell ref="E90:I90"/>
    <mergeCell ref="E78:I78"/>
    <mergeCell ref="E79:I79"/>
    <mergeCell ref="E80:I80"/>
    <mergeCell ref="E81:I81"/>
    <mergeCell ref="E82:I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E9AF-8A76-45AD-B7B6-3762AFCC94BD}">
  <dimension ref="A1:J96"/>
  <sheetViews>
    <sheetView topLeftCell="A80" workbookViewId="0">
      <selection activeCell="A72" sqref="A72"/>
    </sheetView>
  </sheetViews>
  <sheetFormatPr defaultRowHeight="15" x14ac:dyDescent="0.25"/>
  <cols>
    <col min="1" max="1" width="18.7109375" style="2" customWidth="1"/>
    <col min="2" max="2" width="55.140625" style="2" customWidth="1"/>
    <col min="3" max="3" width="26" style="1" customWidth="1"/>
    <col min="4" max="4" width="39.7109375" style="2" bestFit="1" customWidth="1"/>
    <col min="5" max="5" width="13.5703125" style="18" customWidth="1"/>
    <col min="6" max="6" width="9.140625" style="1"/>
    <col min="7" max="7" width="12.140625" style="1" customWidth="1"/>
    <col min="8" max="8" width="10.5703125" style="1" customWidth="1"/>
    <col min="9" max="9" width="47.42578125" style="2" customWidth="1"/>
    <col min="10" max="16384" width="9.140625" style="2"/>
  </cols>
  <sheetData>
    <row r="1" spans="1:5" x14ac:dyDescent="0.25">
      <c r="A1" s="75" t="s">
        <v>0</v>
      </c>
      <c r="B1" s="75"/>
      <c r="C1" s="75"/>
      <c r="D1" s="75"/>
      <c r="E1" s="75"/>
    </row>
    <row r="2" spans="1:5" x14ac:dyDescent="0.25">
      <c r="A2" s="75" t="s">
        <v>266</v>
      </c>
      <c r="B2" s="75"/>
      <c r="C2" s="75"/>
      <c r="D2" s="75"/>
      <c r="E2" s="75"/>
    </row>
    <row r="3" spans="1:5" x14ac:dyDescent="0.25">
      <c r="A3" s="75"/>
      <c r="B3" s="75"/>
      <c r="C3" s="75"/>
      <c r="D3" s="75"/>
      <c r="E3" s="75"/>
    </row>
    <row r="4" spans="1:5" x14ac:dyDescent="0.25">
      <c r="A4" s="76" t="s">
        <v>1</v>
      </c>
      <c r="B4" s="76"/>
      <c r="C4" s="76"/>
      <c r="D4" s="76"/>
      <c r="E4" s="76"/>
    </row>
    <row r="5" spans="1:5" x14ac:dyDescent="0.25">
      <c r="A5" s="75"/>
      <c r="B5" s="75"/>
      <c r="C5" s="75"/>
      <c r="D5" s="75"/>
      <c r="E5" s="75"/>
    </row>
    <row r="6" spans="1:5" ht="90.75" customHeight="1" x14ac:dyDescent="0.25">
      <c r="A6" s="77" t="s">
        <v>2</v>
      </c>
      <c r="B6" s="77"/>
      <c r="C6" s="77"/>
      <c r="D6" s="77"/>
      <c r="E6" s="77"/>
    </row>
    <row r="7" spans="1:5" x14ac:dyDescent="0.25">
      <c r="A7" s="71"/>
      <c r="B7" s="71"/>
      <c r="C7" s="71"/>
      <c r="D7" s="71"/>
      <c r="E7" s="71"/>
    </row>
    <row r="8" spans="1:5" x14ac:dyDescent="0.25">
      <c r="A8" s="3"/>
      <c r="B8" s="4"/>
      <c r="C8" s="5"/>
      <c r="D8" s="4"/>
      <c r="E8" s="6"/>
    </row>
    <row r="9" spans="1:5" x14ac:dyDescent="0.25">
      <c r="A9" s="4"/>
      <c r="B9" s="4"/>
      <c r="C9" s="5"/>
      <c r="D9" s="4"/>
      <c r="E9" s="6"/>
    </row>
    <row r="10" spans="1:5" x14ac:dyDescent="0.25">
      <c r="A10" s="7" t="s">
        <v>3</v>
      </c>
      <c r="B10" s="72" t="s">
        <v>4</v>
      </c>
      <c r="C10" s="73"/>
      <c r="D10" s="73"/>
      <c r="E10" s="74"/>
    </row>
    <row r="11" spans="1:5" x14ac:dyDescent="0.25">
      <c r="A11" s="8">
        <v>58274.76</v>
      </c>
      <c r="B11" s="9">
        <v>3111</v>
      </c>
      <c r="C11" s="60" t="s">
        <v>5</v>
      </c>
      <c r="D11" s="60"/>
      <c r="E11" s="60"/>
    </row>
    <row r="12" spans="1:5" x14ac:dyDescent="0.25">
      <c r="A12" s="45">
        <v>9258.4500000000007</v>
      </c>
      <c r="B12" s="9">
        <v>3132</v>
      </c>
      <c r="C12" s="60" t="s">
        <v>7</v>
      </c>
      <c r="D12" s="60"/>
      <c r="E12" s="60"/>
    </row>
    <row r="13" spans="1:5" x14ac:dyDescent="0.25">
      <c r="A13" s="8">
        <v>556</v>
      </c>
      <c r="B13" s="9">
        <v>3211</v>
      </c>
      <c r="C13" s="60" t="s">
        <v>8</v>
      </c>
      <c r="D13" s="60"/>
      <c r="E13" s="60"/>
    </row>
    <row r="14" spans="1:5" x14ac:dyDescent="0.25">
      <c r="A14" s="45">
        <v>1273.42</v>
      </c>
      <c r="B14" s="9">
        <v>3212</v>
      </c>
      <c r="C14" s="60" t="s">
        <v>9</v>
      </c>
      <c r="D14" s="60"/>
      <c r="E14" s="60"/>
    </row>
    <row r="15" spans="1:5" x14ac:dyDescent="0.25">
      <c r="A15" s="11">
        <v>3869.85</v>
      </c>
      <c r="B15" s="9">
        <v>3291</v>
      </c>
      <c r="C15" s="60" t="s">
        <v>19</v>
      </c>
      <c r="D15" s="60"/>
      <c r="E15" s="60"/>
    </row>
    <row r="16" spans="1:5" x14ac:dyDescent="0.25">
      <c r="A16" s="11">
        <v>210</v>
      </c>
      <c r="B16" s="9">
        <v>3294</v>
      </c>
      <c r="C16" s="84" t="s">
        <v>306</v>
      </c>
      <c r="D16" s="85"/>
      <c r="E16" s="86"/>
    </row>
    <row r="17" spans="1:10" x14ac:dyDescent="0.25">
      <c r="A17" s="11">
        <v>588.76</v>
      </c>
      <c r="B17" s="9">
        <v>3295</v>
      </c>
      <c r="C17" s="60" t="s">
        <v>300</v>
      </c>
      <c r="D17" s="60"/>
      <c r="E17" s="60"/>
    </row>
    <row r="18" spans="1:10" x14ac:dyDescent="0.25">
      <c r="A18" s="11">
        <v>30</v>
      </c>
      <c r="B18" s="9">
        <v>3299</v>
      </c>
      <c r="C18" s="42" t="s">
        <v>294</v>
      </c>
      <c r="D18" s="52"/>
      <c r="E18" s="53"/>
    </row>
    <row r="19" spans="1:10" x14ac:dyDescent="0.25">
      <c r="A19" s="12">
        <f>SUM(A11:A18)</f>
        <v>74061.240000000005</v>
      </c>
      <c r="B19" s="64" t="s">
        <v>267</v>
      </c>
      <c r="C19" s="65"/>
      <c r="D19" s="65"/>
      <c r="E19" s="66"/>
    </row>
    <row r="20" spans="1:10" x14ac:dyDescent="0.25">
      <c r="A20" s="13"/>
      <c r="B20" s="14"/>
      <c r="C20" s="15"/>
      <c r="D20" s="14"/>
      <c r="E20" s="16"/>
    </row>
    <row r="21" spans="1:10" x14ac:dyDescent="0.25">
      <c r="A21" s="13"/>
      <c r="B21" s="14"/>
      <c r="C21" s="15"/>
      <c r="D21" s="14"/>
      <c r="E21" s="16"/>
    </row>
    <row r="22" spans="1:10" x14ac:dyDescent="0.25">
      <c r="A22" s="13"/>
      <c r="B22" s="14"/>
      <c r="C22" s="15"/>
      <c r="D22" s="14"/>
      <c r="E22" s="16"/>
    </row>
    <row r="23" spans="1:10" ht="20.25" customHeight="1" x14ac:dyDescent="0.25">
      <c r="A23" s="17" t="s">
        <v>179</v>
      </c>
      <c r="B23" s="14"/>
      <c r="C23" s="15"/>
      <c r="D23" s="14"/>
      <c r="E23" s="16"/>
      <c r="J23" s="42"/>
    </row>
    <row r="24" spans="1:10" ht="18.75" customHeight="1" x14ac:dyDescent="0.25">
      <c r="J24" s="42"/>
    </row>
    <row r="25" spans="1:10" ht="26.25" customHeight="1" x14ac:dyDescent="0.25">
      <c r="A25" s="28" t="s">
        <v>37</v>
      </c>
      <c r="B25" s="28" t="s">
        <v>21</v>
      </c>
      <c r="C25" s="28" t="s">
        <v>38</v>
      </c>
      <c r="D25" s="28" t="s">
        <v>39</v>
      </c>
      <c r="E25" s="28" t="s">
        <v>40</v>
      </c>
      <c r="F25" s="28" t="s">
        <v>41</v>
      </c>
      <c r="G25" s="28" t="s">
        <v>42</v>
      </c>
      <c r="H25" s="67" t="s">
        <v>43</v>
      </c>
      <c r="I25" s="67"/>
      <c r="J25" s="42"/>
    </row>
    <row r="26" spans="1:10" ht="19.5" customHeight="1" x14ac:dyDescent="0.25">
      <c r="A26" s="29" t="s">
        <v>142</v>
      </c>
      <c r="B26" s="43" t="s">
        <v>113</v>
      </c>
      <c r="C26" s="43" t="s">
        <v>114</v>
      </c>
      <c r="D26" s="43" t="s">
        <v>115</v>
      </c>
      <c r="E26" s="44">
        <v>3125</v>
      </c>
      <c r="F26" s="43" t="s">
        <v>44</v>
      </c>
      <c r="G26" s="43" t="s">
        <v>272</v>
      </c>
      <c r="H26" s="43" t="s">
        <v>235</v>
      </c>
      <c r="I26" s="43" t="s">
        <v>236</v>
      </c>
      <c r="J26" s="42"/>
    </row>
    <row r="27" spans="1:10" ht="19.5" customHeight="1" x14ac:dyDescent="0.25">
      <c r="A27" s="29" t="s">
        <v>143</v>
      </c>
      <c r="B27" s="43" t="s">
        <v>113</v>
      </c>
      <c r="C27" s="43" t="s">
        <v>114</v>
      </c>
      <c r="D27" s="43" t="s">
        <v>115</v>
      </c>
      <c r="E27" s="44">
        <v>1018.75</v>
      </c>
      <c r="F27" s="43" t="s">
        <v>44</v>
      </c>
      <c r="G27" s="43" t="s">
        <v>272</v>
      </c>
      <c r="H27" s="43" t="s">
        <v>50</v>
      </c>
      <c r="I27" s="43" t="s">
        <v>16</v>
      </c>
    </row>
    <row r="28" spans="1:10" ht="19.5" customHeight="1" x14ac:dyDescent="0.25">
      <c r="A28" s="29" t="s">
        <v>147</v>
      </c>
      <c r="B28" s="43" t="s">
        <v>129</v>
      </c>
      <c r="C28" s="43" t="s">
        <v>130</v>
      </c>
      <c r="D28" s="43" t="s">
        <v>131</v>
      </c>
      <c r="E28" s="44">
        <v>315</v>
      </c>
      <c r="F28" s="43" t="s">
        <v>44</v>
      </c>
      <c r="G28" s="43" t="s">
        <v>272</v>
      </c>
      <c r="H28" s="43" t="s">
        <v>50</v>
      </c>
      <c r="I28" s="43" t="s">
        <v>16</v>
      </c>
    </row>
    <row r="29" spans="1:10" ht="19.5" customHeight="1" x14ac:dyDescent="0.25">
      <c r="A29" s="29" t="s">
        <v>148</v>
      </c>
      <c r="B29" s="43" t="s">
        <v>132</v>
      </c>
      <c r="C29" s="43" t="s">
        <v>133</v>
      </c>
      <c r="D29" s="43" t="s">
        <v>134</v>
      </c>
      <c r="E29" s="44">
        <v>1225</v>
      </c>
      <c r="F29" s="43" t="s">
        <v>44</v>
      </c>
      <c r="G29" s="43" t="s">
        <v>272</v>
      </c>
      <c r="H29" s="43" t="s">
        <v>50</v>
      </c>
      <c r="I29" s="43" t="s">
        <v>16</v>
      </c>
    </row>
    <row r="30" spans="1:10" ht="19.5" customHeight="1" x14ac:dyDescent="0.25">
      <c r="A30" s="29" t="s">
        <v>144</v>
      </c>
      <c r="B30" s="43" t="s">
        <v>268</v>
      </c>
      <c r="C30" s="43" t="s">
        <v>269</v>
      </c>
      <c r="D30" s="43" t="s">
        <v>270</v>
      </c>
      <c r="E30" s="44">
        <v>13.28</v>
      </c>
      <c r="F30" s="43" t="s">
        <v>44</v>
      </c>
      <c r="G30" s="43" t="s">
        <v>272</v>
      </c>
      <c r="H30" s="43" t="s">
        <v>273</v>
      </c>
      <c r="I30" s="43" t="s">
        <v>274</v>
      </c>
    </row>
    <row r="31" spans="1:10" ht="19.5" customHeight="1" x14ac:dyDescent="0.25">
      <c r="A31" s="29" t="s">
        <v>145</v>
      </c>
      <c r="B31" s="43" t="s">
        <v>138</v>
      </c>
      <c r="C31" s="43" t="s">
        <v>139</v>
      </c>
      <c r="D31" s="43" t="s">
        <v>140</v>
      </c>
      <c r="E31" s="44">
        <v>1647.2</v>
      </c>
      <c r="F31" s="43" t="s">
        <v>44</v>
      </c>
      <c r="G31" s="43" t="s">
        <v>272</v>
      </c>
      <c r="H31" s="43" t="s">
        <v>74</v>
      </c>
      <c r="I31" s="43" t="s">
        <v>14</v>
      </c>
    </row>
    <row r="32" spans="1:10" ht="19.5" customHeight="1" x14ac:dyDescent="0.25">
      <c r="A32" s="29" t="s">
        <v>146</v>
      </c>
      <c r="B32" s="43" t="s">
        <v>126</v>
      </c>
      <c r="C32" s="43" t="s">
        <v>127</v>
      </c>
      <c r="D32" s="43" t="s">
        <v>128</v>
      </c>
      <c r="E32" s="44">
        <v>23479.78</v>
      </c>
      <c r="F32" s="43" t="s">
        <v>44</v>
      </c>
      <c r="G32" s="43" t="s">
        <v>272</v>
      </c>
      <c r="H32" s="43" t="s">
        <v>74</v>
      </c>
      <c r="I32" s="43" t="s">
        <v>14</v>
      </c>
    </row>
    <row r="33" spans="1:9" ht="19.5" customHeight="1" x14ac:dyDescent="0.25">
      <c r="A33" s="29" t="s">
        <v>150</v>
      </c>
      <c r="B33" s="43" t="s">
        <v>62</v>
      </c>
      <c r="C33" s="43" t="s">
        <v>63</v>
      </c>
      <c r="D33" s="43" t="s">
        <v>64</v>
      </c>
      <c r="E33" s="44">
        <v>462.5</v>
      </c>
      <c r="F33" s="43" t="s">
        <v>44</v>
      </c>
      <c r="G33" s="43" t="s">
        <v>272</v>
      </c>
      <c r="H33" s="43" t="s">
        <v>46</v>
      </c>
      <c r="I33" s="43" t="s">
        <v>15</v>
      </c>
    </row>
    <row r="34" spans="1:9" ht="19.5" customHeight="1" x14ac:dyDescent="0.25">
      <c r="A34" s="29" t="s">
        <v>149</v>
      </c>
      <c r="B34" s="43" t="s">
        <v>116</v>
      </c>
      <c r="C34" s="43" t="s">
        <v>117</v>
      </c>
      <c r="D34" s="43" t="s">
        <v>118</v>
      </c>
      <c r="E34" s="44">
        <v>168</v>
      </c>
      <c r="F34" s="43" t="s">
        <v>44</v>
      </c>
      <c r="G34" s="43" t="s">
        <v>272</v>
      </c>
      <c r="H34" s="43" t="s">
        <v>260</v>
      </c>
      <c r="I34" s="43" t="s">
        <v>261</v>
      </c>
    </row>
    <row r="35" spans="1:9" ht="19.5" customHeight="1" x14ac:dyDescent="0.25">
      <c r="A35" s="29" t="s">
        <v>151</v>
      </c>
      <c r="B35" s="43" t="s">
        <v>119</v>
      </c>
      <c r="C35" s="43" t="s">
        <v>120</v>
      </c>
      <c r="D35" s="43" t="s">
        <v>121</v>
      </c>
      <c r="E35" s="44">
        <v>290.2</v>
      </c>
      <c r="F35" s="43" t="s">
        <v>44</v>
      </c>
      <c r="G35" s="43" t="s">
        <v>272</v>
      </c>
      <c r="H35" s="43" t="s">
        <v>122</v>
      </c>
      <c r="I35" s="43" t="s">
        <v>11</v>
      </c>
    </row>
    <row r="36" spans="1:9" ht="19.5" customHeight="1" x14ac:dyDescent="0.25">
      <c r="A36" s="29" t="s">
        <v>152</v>
      </c>
      <c r="B36" s="43" t="s">
        <v>107</v>
      </c>
      <c r="C36" s="43" t="s">
        <v>108</v>
      </c>
      <c r="D36" s="43" t="s">
        <v>109</v>
      </c>
      <c r="E36" s="44">
        <v>6.05</v>
      </c>
      <c r="F36" s="43" t="s">
        <v>44</v>
      </c>
      <c r="G36" s="43" t="s">
        <v>272</v>
      </c>
      <c r="H36" s="43" t="s">
        <v>58</v>
      </c>
      <c r="I36" s="43" t="s">
        <v>17</v>
      </c>
    </row>
    <row r="37" spans="1:9" ht="19.5" customHeight="1" x14ac:dyDescent="0.25">
      <c r="A37" s="29" t="s">
        <v>153</v>
      </c>
      <c r="B37" s="43" t="s">
        <v>47</v>
      </c>
      <c r="C37" s="43" t="s">
        <v>48</v>
      </c>
      <c r="D37" s="43" t="s">
        <v>49</v>
      </c>
      <c r="E37" s="44">
        <v>2750</v>
      </c>
      <c r="F37" s="43" t="s">
        <v>44</v>
      </c>
      <c r="G37" s="43" t="s">
        <v>272</v>
      </c>
      <c r="H37" s="43" t="s">
        <v>50</v>
      </c>
      <c r="I37" s="43" t="s">
        <v>16</v>
      </c>
    </row>
    <row r="38" spans="1:9" ht="19.5" customHeight="1" x14ac:dyDescent="0.25">
      <c r="A38" s="29" t="s">
        <v>154</v>
      </c>
      <c r="B38" s="43" t="s">
        <v>275</v>
      </c>
      <c r="C38" s="43" t="s">
        <v>276</v>
      </c>
      <c r="D38" s="43" t="s">
        <v>277</v>
      </c>
      <c r="E38" s="44">
        <v>586.25</v>
      </c>
      <c r="F38" s="43" t="s">
        <v>44</v>
      </c>
      <c r="G38" s="43" t="s">
        <v>272</v>
      </c>
      <c r="H38" s="43" t="s">
        <v>74</v>
      </c>
      <c r="I38" s="43" t="s">
        <v>14</v>
      </c>
    </row>
    <row r="39" spans="1:9" ht="19.5" customHeight="1" x14ac:dyDescent="0.25">
      <c r="A39" s="29" t="s">
        <v>155</v>
      </c>
      <c r="B39" s="43" t="s">
        <v>193</v>
      </c>
      <c r="C39" s="43" t="s">
        <v>194</v>
      </c>
      <c r="D39" s="43" t="s">
        <v>195</v>
      </c>
      <c r="E39" s="44">
        <v>122.05</v>
      </c>
      <c r="F39" s="43" t="s">
        <v>44</v>
      </c>
      <c r="G39" s="43" t="s">
        <v>272</v>
      </c>
      <c r="H39" s="43" t="s">
        <v>73</v>
      </c>
      <c r="I39" s="43" t="s">
        <v>13</v>
      </c>
    </row>
    <row r="40" spans="1:9" ht="19.5" customHeight="1" x14ac:dyDescent="0.25">
      <c r="A40" s="29" t="s">
        <v>156</v>
      </c>
      <c r="B40" s="43" t="s">
        <v>59</v>
      </c>
      <c r="C40" s="43" t="s">
        <v>60</v>
      </c>
      <c r="D40" s="43" t="s">
        <v>61</v>
      </c>
      <c r="E40" s="44">
        <v>1571.38</v>
      </c>
      <c r="F40" s="43" t="s">
        <v>44</v>
      </c>
      <c r="G40" s="43" t="s">
        <v>272</v>
      </c>
      <c r="H40" s="43" t="s">
        <v>46</v>
      </c>
      <c r="I40" s="43" t="s">
        <v>15</v>
      </c>
    </row>
    <row r="41" spans="1:9" ht="19.5" customHeight="1" x14ac:dyDescent="0.25">
      <c r="A41" s="29" t="s">
        <v>157</v>
      </c>
      <c r="B41" s="43" t="s">
        <v>70</v>
      </c>
      <c r="C41" s="43" t="s">
        <v>71</v>
      </c>
      <c r="D41" s="43" t="s">
        <v>72</v>
      </c>
      <c r="E41" s="44">
        <v>252.42</v>
      </c>
      <c r="F41" s="43" t="s">
        <v>44</v>
      </c>
      <c r="G41" s="43" t="s">
        <v>272</v>
      </c>
      <c r="H41" s="43" t="s">
        <v>73</v>
      </c>
      <c r="I41" s="43" t="s">
        <v>13</v>
      </c>
    </row>
    <row r="42" spans="1:9" ht="19.5" customHeight="1" x14ac:dyDescent="0.25">
      <c r="A42" s="29" t="s">
        <v>158</v>
      </c>
      <c r="B42" s="43" t="s">
        <v>70</v>
      </c>
      <c r="C42" s="43" t="s">
        <v>71</v>
      </c>
      <c r="D42" s="43" t="s">
        <v>72</v>
      </c>
      <c r="E42" s="44">
        <v>110.97</v>
      </c>
      <c r="F42" s="43" t="s">
        <v>44</v>
      </c>
      <c r="G42" s="43" t="s">
        <v>272</v>
      </c>
      <c r="H42" s="43" t="s">
        <v>74</v>
      </c>
      <c r="I42" s="43" t="s">
        <v>14</v>
      </c>
    </row>
    <row r="43" spans="1:9" ht="19.5" customHeight="1" x14ac:dyDescent="0.25">
      <c r="A43" s="29" t="s">
        <v>159</v>
      </c>
      <c r="B43" s="43" t="s">
        <v>51</v>
      </c>
      <c r="C43" s="43" t="s">
        <v>52</v>
      </c>
      <c r="D43" s="43" t="s">
        <v>53</v>
      </c>
      <c r="E43" s="44">
        <v>165</v>
      </c>
      <c r="F43" s="43" t="s">
        <v>44</v>
      </c>
      <c r="G43" s="43" t="s">
        <v>272</v>
      </c>
      <c r="H43" s="43" t="s">
        <v>54</v>
      </c>
      <c r="I43" s="43" t="s">
        <v>10</v>
      </c>
    </row>
    <row r="44" spans="1:9" ht="19.5" customHeight="1" x14ac:dyDescent="0.25">
      <c r="A44" s="29" t="s">
        <v>160</v>
      </c>
      <c r="B44" s="43" t="s">
        <v>51</v>
      </c>
      <c r="C44" s="43" t="s">
        <v>52</v>
      </c>
      <c r="D44" s="43" t="s">
        <v>53</v>
      </c>
      <c r="E44" s="44">
        <v>60</v>
      </c>
      <c r="F44" s="43" t="s">
        <v>44</v>
      </c>
      <c r="G44" s="43" t="s">
        <v>272</v>
      </c>
      <c r="H44" s="43" t="s">
        <v>279</v>
      </c>
      <c r="I44" s="43" t="s">
        <v>280</v>
      </c>
    </row>
    <row r="45" spans="1:9" ht="19.5" customHeight="1" x14ac:dyDescent="0.25">
      <c r="A45" s="29" t="s">
        <v>161</v>
      </c>
      <c r="B45" s="43" t="s">
        <v>199</v>
      </c>
      <c r="C45" s="43" t="s">
        <v>200</v>
      </c>
      <c r="D45" s="43" t="s">
        <v>201</v>
      </c>
      <c r="E45" s="44">
        <f>59.49</f>
        <v>59.49</v>
      </c>
      <c r="F45" s="43" t="s">
        <v>44</v>
      </c>
      <c r="G45" s="43" t="s">
        <v>272</v>
      </c>
      <c r="H45" s="43" t="s">
        <v>69</v>
      </c>
      <c r="I45" s="43" t="s">
        <v>20</v>
      </c>
    </row>
    <row r="46" spans="1:9" ht="19.5" customHeight="1" x14ac:dyDescent="0.25">
      <c r="A46" s="29" t="s">
        <v>162</v>
      </c>
      <c r="B46" s="43" t="s">
        <v>281</v>
      </c>
      <c r="C46" s="43" t="s">
        <v>282</v>
      </c>
      <c r="D46" s="43" t="s">
        <v>283</v>
      </c>
      <c r="E46" s="44">
        <v>3.25</v>
      </c>
      <c r="F46" s="43" t="s">
        <v>44</v>
      </c>
      <c r="G46" s="43" t="s">
        <v>272</v>
      </c>
      <c r="H46" s="43" t="s">
        <v>54</v>
      </c>
      <c r="I46" s="43" t="s">
        <v>10</v>
      </c>
    </row>
    <row r="47" spans="1:9" ht="19.5" customHeight="1" x14ac:dyDescent="0.25">
      <c r="A47" s="29" t="s">
        <v>163</v>
      </c>
      <c r="B47" s="43" t="s">
        <v>55</v>
      </c>
      <c r="C47" s="43" t="s">
        <v>56</v>
      </c>
      <c r="D47" s="43" t="s">
        <v>57</v>
      </c>
      <c r="E47" s="44">
        <v>1059.5999999999999</v>
      </c>
      <c r="F47" s="43" t="s">
        <v>44</v>
      </c>
      <c r="G47" s="43" t="s">
        <v>272</v>
      </c>
      <c r="H47" s="43" t="s">
        <v>58</v>
      </c>
      <c r="I47" s="43" t="s">
        <v>17</v>
      </c>
    </row>
    <row r="48" spans="1:9" ht="19.5" customHeight="1" x14ac:dyDescent="0.25">
      <c r="A48" s="29" t="s">
        <v>164</v>
      </c>
      <c r="B48" s="43" t="s">
        <v>186</v>
      </c>
      <c r="C48" s="43" t="s">
        <v>187</v>
      </c>
      <c r="D48" s="43" t="s">
        <v>188</v>
      </c>
      <c r="E48" s="44">
        <v>287.17</v>
      </c>
      <c r="F48" s="43" t="s">
        <v>44</v>
      </c>
      <c r="G48" s="43" t="s">
        <v>272</v>
      </c>
      <c r="H48" s="43" t="s">
        <v>87</v>
      </c>
      <c r="I48" s="43" t="s">
        <v>8</v>
      </c>
    </row>
    <row r="49" spans="1:9" ht="19.5" customHeight="1" x14ac:dyDescent="0.25">
      <c r="A49" s="29" t="s">
        <v>165</v>
      </c>
      <c r="B49" s="43" t="s">
        <v>186</v>
      </c>
      <c r="C49" s="43" t="s">
        <v>187</v>
      </c>
      <c r="D49" s="43" t="s">
        <v>188</v>
      </c>
      <c r="E49" s="44">
        <v>287.14999999999998</v>
      </c>
      <c r="F49" s="43" t="s">
        <v>44</v>
      </c>
      <c r="G49" s="43" t="s">
        <v>272</v>
      </c>
      <c r="H49" s="43" t="s">
        <v>88</v>
      </c>
      <c r="I49" s="43" t="s">
        <v>18</v>
      </c>
    </row>
    <row r="50" spans="1:9" ht="19.5" customHeight="1" x14ac:dyDescent="0.25">
      <c r="A50" s="29" t="s">
        <v>166</v>
      </c>
      <c r="B50" s="43" t="s">
        <v>284</v>
      </c>
      <c r="C50" s="43" t="s">
        <v>285</v>
      </c>
      <c r="D50" s="43" t="s">
        <v>286</v>
      </c>
      <c r="E50" s="44">
        <v>23</v>
      </c>
      <c r="F50" s="43" t="s">
        <v>44</v>
      </c>
      <c r="G50" s="43" t="s">
        <v>272</v>
      </c>
      <c r="H50" s="43" t="s">
        <v>279</v>
      </c>
      <c r="I50" s="43" t="s">
        <v>280</v>
      </c>
    </row>
    <row r="51" spans="1:9" ht="19.5" customHeight="1" x14ac:dyDescent="0.25">
      <c r="A51" s="29" t="s">
        <v>167</v>
      </c>
      <c r="B51" s="43" t="s">
        <v>196</v>
      </c>
      <c r="C51" s="43" t="s">
        <v>197</v>
      </c>
      <c r="D51" s="43" t="s">
        <v>198</v>
      </c>
      <c r="E51" s="44">
        <v>624.61</v>
      </c>
      <c r="F51" s="43" t="s">
        <v>44</v>
      </c>
      <c r="G51" s="43" t="s">
        <v>272</v>
      </c>
      <c r="H51" s="43" t="s">
        <v>74</v>
      </c>
      <c r="I51" s="43" t="s">
        <v>14</v>
      </c>
    </row>
    <row r="52" spans="1:9" ht="19.5" customHeight="1" x14ac:dyDescent="0.25">
      <c r="A52" s="29" t="s">
        <v>168</v>
      </c>
      <c r="B52" s="43" t="s">
        <v>287</v>
      </c>
      <c r="C52" s="43" t="s">
        <v>288</v>
      </c>
      <c r="D52" s="43" t="s">
        <v>289</v>
      </c>
      <c r="E52" s="44">
        <v>133.19999999999999</v>
      </c>
      <c r="F52" s="43" t="s">
        <v>44</v>
      </c>
      <c r="G52" s="43" t="s">
        <v>272</v>
      </c>
      <c r="H52" s="43" t="s">
        <v>87</v>
      </c>
      <c r="I52" s="43" t="s">
        <v>8</v>
      </c>
    </row>
    <row r="53" spans="1:9" ht="19.5" customHeight="1" x14ac:dyDescent="0.25">
      <c r="A53" s="29" t="s">
        <v>169</v>
      </c>
      <c r="B53" s="43" t="s">
        <v>290</v>
      </c>
      <c r="C53" s="43" t="s">
        <v>291</v>
      </c>
      <c r="D53" s="43" t="s">
        <v>292</v>
      </c>
      <c r="E53" s="44">
        <v>193</v>
      </c>
      <c r="F53" s="43" t="s">
        <v>44</v>
      </c>
      <c r="G53" s="43" t="s">
        <v>272</v>
      </c>
      <c r="H53" s="43" t="s">
        <v>87</v>
      </c>
      <c r="I53" s="43" t="s">
        <v>8</v>
      </c>
    </row>
    <row r="54" spans="1:9" ht="19.5" customHeight="1" x14ac:dyDescent="0.25">
      <c r="A54" s="29" t="s">
        <v>170</v>
      </c>
      <c r="B54" s="43" t="s">
        <v>290</v>
      </c>
      <c r="C54" s="43" t="s">
        <v>291</v>
      </c>
      <c r="D54" s="43" t="s">
        <v>292</v>
      </c>
      <c r="E54" s="44">
        <v>711</v>
      </c>
      <c r="F54" s="43" t="s">
        <v>44</v>
      </c>
      <c r="G54" s="43" t="s">
        <v>272</v>
      </c>
      <c r="H54" s="43" t="s">
        <v>88</v>
      </c>
      <c r="I54" s="43" t="s">
        <v>18</v>
      </c>
    </row>
    <row r="55" spans="1:9" ht="19.5" customHeight="1" x14ac:dyDescent="0.25">
      <c r="A55" s="29" t="s">
        <v>171</v>
      </c>
      <c r="B55" s="43" t="s">
        <v>290</v>
      </c>
      <c r="C55" s="43" t="s">
        <v>291</v>
      </c>
      <c r="D55" s="43" t="s">
        <v>292</v>
      </c>
      <c r="E55" s="44">
        <v>1844.5</v>
      </c>
      <c r="F55" s="43" t="s">
        <v>44</v>
      </c>
      <c r="G55" s="43" t="s">
        <v>272</v>
      </c>
      <c r="H55" s="43" t="s">
        <v>69</v>
      </c>
      <c r="I55" s="43" t="s">
        <v>20</v>
      </c>
    </row>
    <row r="56" spans="1:9" ht="19.5" customHeight="1" x14ac:dyDescent="0.25">
      <c r="A56" s="29" t="s">
        <v>172</v>
      </c>
      <c r="B56" s="43" t="s">
        <v>208</v>
      </c>
      <c r="C56" s="43" t="s">
        <v>209</v>
      </c>
      <c r="D56" s="43" t="s">
        <v>210</v>
      </c>
      <c r="E56" s="44">
        <v>143.72</v>
      </c>
      <c r="F56" s="43" t="s">
        <v>44</v>
      </c>
      <c r="G56" s="43" t="s">
        <v>272</v>
      </c>
      <c r="H56" s="43" t="s">
        <v>87</v>
      </c>
      <c r="I56" s="43" t="s">
        <v>8</v>
      </c>
    </row>
    <row r="57" spans="1:9" ht="19.5" customHeight="1" x14ac:dyDescent="0.25">
      <c r="A57" s="29" t="s">
        <v>173</v>
      </c>
      <c r="B57" s="43" t="s">
        <v>208</v>
      </c>
      <c r="C57" s="43" t="s">
        <v>209</v>
      </c>
      <c r="D57" s="43" t="s">
        <v>210</v>
      </c>
      <c r="E57" s="44">
        <v>387.44</v>
      </c>
      <c r="F57" s="43" t="s">
        <v>44</v>
      </c>
      <c r="G57" s="43" t="s">
        <v>272</v>
      </c>
      <c r="H57" s="43" t="s">
        <v>88</v>
      </c>
      <c r="I57" s="43" t="s">
        <v>18</v>
      </c>
    </row>
    <row r="58" spans="1:9" ht="19.5" customHeight="1" x14ac:dyDescent="0.25">
      <c r="A58" s="29" t="s">
        <v>174</v>
      </c>
      <c r="B58" s="43" t="s">
        <v>295</v>
      </c>
      <c r="C58" s="43" t="s">
        <v>296</v>
      </c>
      <c r="D58" s="43" t="s">
        <v>297</v>
      </c>
      <c r="E58" s="44">
        <v>3237.5</v>
      </c>
      <c r="F58" s="43" t="s">
        <v>44</v>
      </c>
      <c r="G58" s="43" t="s">
        <v>272</v>
      </c>
      <c r="H58" s="43" t="s">
        <v>46</v>
      </c>
      <c r="I58" s="43" t="s">
        <v>15</v>
      </c>
    </row>
    <row r="59" spans="1:9" ht="19.5" customHeight="1" x14ac:dyDescent="0.25">
      <c r="A59" s="29" t="s">
        <v>175</v>
      </c>
      <c r="B59" s="43" t="s">
        <v>226</v>
      </c>
      <c r="C59" s="43" t="s">
        <v>227</v>
      </c>
      <c r="D59" s="43" t="s">
        <v>228</v>
      </c>
      <c r="E59" s="44">
        <v>131.91</v>
      </c>
      <c r="F59" s="43" t="s">
        <v>44</v>
      </c>
      <c r="G59" s="43" t="s">
        <v>272</v>
      </c>
      <c r="H59" s="43" t="s">
        <v>54</v>
      </c>
      <c r="I59" s="43" t="s">
        <v>10</v>
      </c>
    </row>
    <row r="60" spans="1:9" s="23" customFormat="1" ht="19.5" customHeight="1" x14ac:dyDescent="0.25">
      <c r="A60" s="29" t="s">
        <v>176</v>
      </c>
      <c r="B60" s="43" t="s">
        <v>232</v>
      </c>
      <c r="C60" s="43" t="s">
        <v>233</v>
      </c>
      <c r="D60" s="43" t="s">
        <v>234</v>
      </c>
      <c r="E60" s="44">
        <v>23310</v>
      </c>
      <c r="F60" s="43" t="s">
        <v>44</v>
      </c>
      <c r="G60" s="43" t="s">
        <v>272</v>
      </c>
      <c r="H60" s="43" t="s">
        <v>235</v>
      </c>
      <c r="I60" s="43" t="s">
        <v>236</v>
      </c>
    </row>
    <row r="61" spans="1:9" ht="19.5" customHeight="1" x14ac:dyDescent="0.25">
      <c r="A61" s="29" t="s">
        <v>177</v>
      </c>
      <c r="B61" s="43" t="s">
        <v>81</v>
      </c>
      <c r="C61" s="43" t="s">
        <v>82</v>
      </c>
      <c r="D61" s="43" t="s">
        <v>83</v>
      </c>
      <c r="E61" s="44">
        <v>40.31</v>
      </c>
      <c r="F61" s="43" t="s">
        <v>44</v>
      </c>
      <c r="G61" s="43" t="s">
        <v>272</v>
      </c>
      <c r="H61" s="43" t="s">
        <v>54</v>
      </c>
      <c r="I61" s="43" t="s">
        <v>10</v>
      </c>
    </row>
    <row r="62" spans="1:9" ht="19.5" customHeight="1" x14ac:dyDescent="0.25">
      <c r="A62" s="29" t="s">
        <v>178</v>
      </c>
      <c r="B62" s="43" t="s">
        <v>310</v>
      </c>
      <c r="C62" s="43" t="s">
        <v>76</v>
      </c>
      <c r="D62" s="43" t="s">
        <v>311</v>
      </c>
      <c r="E62" s="44">
        <v>180</v>
      </c>
      <c r="F62" s="43" t="s">
        <v>44</v>
      </c>
      <c r="G62" s="43" t="s">
        <v>272</v>
      </c>
      <c r="H62" s="43" t="s">
        <v>50</v>
      </c>
      <c r="I62" s="43" t="s">
        <v>16</v>
      </c>
    </row>
    <row r="63" spans="1:9" ht="18.75" customHeight="1" x14ac:dyDescent="0.25">
      <c r="A63" s="29" t="s">
        <v>255</v>
      </c>
      <c r="B63" s="43" t="s">
        <v>182</v>
      </c>
      <c r="C63" s="43" t="s">
        <v>183</v>
      </c>
      <c r="D63" s="43" t="s">
        <v>265</v>
      </c>
      <c r="E63" s="44">
        <v>62.65</v>
      </c>
      <c r="F63" s="43" t="s">
        <v>44</v>
      </c>
      <c r="G63" s="43" t="s">
        <v>272</v>
      </c>
      <c r="H63" s="43" t="s">
        <v>73</v>
      </c>
      <c r="I63" s="43" t="s">
        <v>13</v>
      </c>
    </row>
    <row r="64" spans="1:9" ht="18" customHeight="1" x14ac:dyDescent="0.25">
      <c r="A64" s="29" t="s">
        <v>256</v>
      </c>
      <c r="B64" s="43" t="s">
        <v>199</v>
      </c>
      <c r="C64" s="43" t="s">
        <v>200</v>
      </c>
      <c r="D64" s="43" t="s">
        <v>201</v>
      </c>
      <c r="E64" s="44">
        <v>1190.1400000000001</v>
      </c>
      <c r="F64" s="43" t="s">
        <v>44</v>
      </c>
      <c r="G64" s="43" t="s">
        <v>272</v>
      </c>
      <c r="H64" s="43" t="s">
        <v>69</v>
      </c>
      <c r="I64" s="43" t="s">
        <v>20</v>
      </c>
    </row>
    <row r="65" spans="1:9" ht="18" customHeight="1" x14ac:dyDescent="0.25">
      <c r="A65" s="29" t="s">
        <v>262</v>
      </c>
      <c r="B65" s="43" t="s">
        <v>307</v>
      </c>
      <c r="C65" s="43" t="s">
        <v>308</v>
      </c>
      <c r="D65" s="43" t="s">
        <v>309</v>
      </c>
      <c r="E65" s="44">
        <v>256.39999999999998</v>
      </c>
      <c r="F65" s="43" t="s">
        <v>44</v>
      </c>
      <c r="G65" s="43" t="s">
        <v>272</v>
      </c>
      <c r="H65" s="43" t="s">
        <v>74</v>
      </c>
      <c r="I65" s="43" t="s">
        <v>14</v>
      </c>
    </row>
    <row r="66" spans="1:9" ht="19.5" customHeight="1" x14ac:dyDescent="0.25">
      <c r="A66" s="36"/>
      <c r="B66" s="36"/>
      <c r="C66" s="37"/>
      <c r="D66" s="38" t="s">
        <v>267</v>
      </c>
      <c r="E66" s="39">
        <f>SUBTOTAL(9,E26:E65)</f>
        <v>71534.869999999981</v>
      </c>
      <c r="F66" s="37"/>
      <c r="G66" s="37"/>
      <c r="H66" s="37"/>
      <c r="I66" s="36"/>
    </row>
    <row r="67" spans="1:9" ht="18.75" customHeight="1" x14ac:dyDescent="0.25">
      <c r="E67" s="19"/>
    </row>
    <row r="68" spans="1:9" ht="21" customHeight="1" x14ac:dyDescent="0.25">
      <c r="E68" s="19"/>
    </row>
    <row r="69" spans="1:9" ht="29.25" customHeight="1" x14ac:dyDescent="0.25">
      <c r="E69" s="19"/>
    </row>
    <row r="70" spans="1:9" ht="40.5" customHeight="1" x14ac:dyDescent="0.25"/>
    <row r="71" spans="1:9" ht="45" customHeight="1" x14ac:dyDescent="0.25">
      <c r="A71" s="20" t="s">
        <v>21</v>
      </c>
      <c r="B71" s="20" t="s">
        <v>22</v>
      </c>
      <c r="C71" s="20" t="s">
        <v>23</v>
      </c>
      <c r="D71" s="21" t="s">
        <v>181</v>
      </c>
      <c r="E71" s="68" t="s">
        <v>24</v>
      </c>
      <c r="F71" s="69"/>
      <c r="G71" s="69"/>
      <c r="H71" s="69"/>
      <c r="I71" s="70"/>
    </row>
    <row r="72" spans="1:9" ht="42.75" customHeight="1" x14ac:dyDescent="0.25">
      <c r="A72" s="27" t="s">
        <v>30</v>
      </c>
      <c r="B72" s="22" t="s">
        <v>25</v>
      </c>
      <c r="C72" s="22" t="s">
        <v>25</v>
      </c>
      <c r="D72" s="24">
        <f>1613.28+930.76</f>
        <v>2544.04</v>
      </c>
      <c r="E72" s="59" t="s">
        <v>26</v>
      </c>
      <c r="F72" s="59"/>
      <c r="G72" s="59"/>
      <c r="H72" s="59"/>
      <c r="I72" s="59"/>
    </row>
    <row r="73" spans="1:9" ht="41.25" customHeight="1" x14ac:dyDescent="0.25">
      <c r="A73" s="27" t="s">
        <v>31</v>
      </c>
      <c r="B73" s="22" t="s">
        <v>25</v>
      </c>
      <c r="C73" s="22" t="s">
        <v>25</v>
      </c>
      <c r="D73" s="24">
        <f>1613.28+1202.31</f>
        <v>2815.59</v>
      </c>
      <c r="E73" s="59" t="s">
        <v>26</v>
      </c>
      <c r="F73" s="59"/>
      <c r="G73" s="59"/>
      <c r="H73" s="59"/>
      <c r="I73" s="59"/>
    </row>
    <row r="74" spans="1:9" ht="42" customHeight="1" x14ac:dyDescent="0.25">
      <c r="A74" s="27" t="s">
        <v>33</v>
      </c>
      <c r="B74" s="22" t="s">
        <v>25</v>
      </c>
      <c r="C74" s="22" t="s">
        <v>25</v>
      </c>
      <c r="D74" s="24">
        <f>1489.18+2481.96</f>
        <v>3971.1400000000003</v>
      </c>
      <c r="E74" s="59" t="s">
        <v>26</v>
      </c>
      <c r="F74" s="59"/>
      <c r="G74" s="59"/>
      <c r="H74" s="59"/>
      <c r="I74" s="59"/>
    </row>
    <row r="75" spans="1:9" s="23" customFormat="1" ht="40.5" customHeight="1" x14ac:dyDescent="0.25">
      <c r="A75" s="27" t="s">
        <v>36</v>
      </c>
      <c r="B75" s="22" t="s">
        <v>25</v>
      </c>
      <c r="C75" s="22" t="s">
        <v>25</v>
      </c>
      <c r="D75" s="24">
        <v>1989.06</v>
      </c>
      <c r="E75" s="59" t="s">
        <v>26</v>
      </c>
      <c r="F75" s="59"/>
      <c r="G75" s="59"/>
      <c r="H75" s="59"/>
      <c r="I75" s="59"/>
    </row>
    <row r="76" spans="1:9" ht="43.5" customHeight="1" x14ac:dyDescent="0.25">
      <c r="A76" s="27" t="s">
        <v>301</v>
      </c>
      <c r="B76" s="22" t="s">
        <v>25</v>
      </c>
      <c r="C76" s="22" t="s">
        <v>25</v>
      </c>
      <c r="D76" s="24">
        <v>846.9</v>
      </c>
      <c r="E76" s="59" t="s">
        <v>26</v>
      </c>
      <c r="F76" s="59"/>
      <c r="G76" s="59"/>
      <c r="H76" s="59"/>
      <c r="I76" s="59"/>
    </row>
    <row r="77" spans="1:9" ht="39.75" customHeight="1" x14ac:dyDescent="0.25">
      <c r="A77" s="27" t="s">
        <v>302</v>
      </c>
      <c r="B77" s="22" t="s">
        <v>25</v>
      </c>
      <c r="C77" s="22" t="s">
        <v>25</v>
      </c>
      <c r="D77" s="24">
        <v>465.37</v>
      </c>
      <c r="E77" s="59" t="s">
        <v>26</v>
      </c>
      <c r="F77" s="59"/>
      <c r="G77" s="59"/>
      <c r="H77" s="59"/>
      <c r="I77" s="59"/>
    </row>
    <row r="78" spans="1:9" ht="40.5" customHeight="1" x14ac:dyDescent="0.25">
      <c r="A78" s="27" t="s">
        <v>303</v>
      </c>
      <c r="B78" s="22" t="s">
        <v>25</v>
      </c>
      <c r="C78" s="22" t="s">
        <v>25</v>
      </c>
      <c r="D78" s="24">
        <f>601.44+465.37</f>
        <v>1066.81</v>
      </c>
      <c r="E78" s="59" t="s">
        <v>26</v>
      </c>
      <c r="F78" s="59"/>
      <c r="G78" s="59"/>
      <c r="H78" s="59"/>
      <c r="I78" s="59"/>
    </row>
    <row r="79" spans="1:9" ht="41.25" customHeight="1" x14ac:dyDescent="0.25">
      <c r="A79" s="27" t="s">
        <v>304</v>
      </c>
      <c r="B79" s="22" t="s">
        <v>25</v>
      </c>
      <c r="C79" s="22" t="s">
        <v>25</v>
      </c>
      <c r="D79" s="24">
        <f>595.94+1179.06</f>
        <v>1775</v>
      </c>
      <c r="E79" s="59" t="s">
        <v>26</v>
      </c>
      <c r="F79" s="59"/>
      <c r="G79" s="59"/>
      <c r="H79" s="59"/>
      <c r="I79" s="59"/>
    </row>
    <row r="80" spans="1:9" ht="41.25" customHeight="1" x14ac:dyDescent="0.25">
      <c r="A80" s="27" t="s">
        <v>305</v>
      </c>
      <c r="B80" s="22" t="s">
        <v>25</v>
      </c>
      <c r="C80" s="22" t="s">
        <v>25</v>
      </c>
      <c r="D80" s="24">
        <v>2951.69</v>
      </c>
      <c r="E80" s="59" t="s">
        <v>26</v>
      </c>
      <c r="F80" s="59"/>
      <c r="G80" s="59"/>
      <c r="H80" s="59"/>
      <c r="I80" s="59"/>
    </row>
    <row r="81" spans="1:9" ht="42" customHeight="1" x14ac:dyDescent="0.25">
      <c r="A81" s="50" t="s">
        <v>271</v>
      </c>
      <c r="B81" s="22" t="s">
        <v>25</v>
      </c>
      <c r="C81" s="22" t="s">
        <v>25</v>
      </c>
      <c r="D81" s="51">
        <v>1300</v>
      </c>
      <c r="E81" s="59" t="s">
        <v>312</v>
      </c>
      <c r="F81" s="59"/>
      <c r="G81" s="59"/>
      <c r="H81" s="59"/>
      <c r="I81" s="59"/>
    </row>
    <row r="82" spans="1:9" ht="40.5" customHeight="1" x14ac:dyDescent="0.25">
      <c r="A82" s="49" t="s">
        <v>278</v>
      </c>
      <c r="B82" s="22" t="s">
        <v>25</v>
      </c>
      <c r="C82" s="22" t="s">
        <v>25</v>
      </c>
      <c r="D82" s="51">
        <v>1100</v>
      </c>
      <c r="E82" s="59" t="s">
        <v>298</v>
      </c>
      <c r="F82" s="59"/>
      <c r="G82" s="59"/>
      <c r="H82" s="59"/>
      <c r="I82" s="59"/>
    </row>
    <row r="83" spans="1:9" ht="44.25" customHeight="1" x14ac:dyDescent="0.25">
      <c r="A83" s="50" t="s">
        <v>293</v>
      </c>
      <c r="B83" s="22" t="s">
        <v>25</v>
      </c>
      <c r="C83" s="22" t="s">
        <v>25</v>
      </c>
      <c r="D83" s="51">
        <v>350</v>
      </c>
      <c r="E83" s="87" t="s">
        <v>299</v>
      </c>
      <c r="F83" s="88"/>
      <c r="G83" s="88"/>
      <c r="H83" s="88"/>
      <c r="I83" s="89"/>
    </row>
    <row r="84" spans="1:9" ht="42.75" customHeight="1" x14ac:dyDescent="0.25">
      <c r="A84" s="40"/>
      <c r="B84" s="41"/>
      <c r="C84" s="40" t="s">
        <v>267</v>
      </c>
      <c r="D84" s="25">
        <f>SUM(D72:D83)</f>
        <v>21175.599999999999</v>
      </c>
      <c r="E84" s="32"/>
      <c r="F84" s="33"/>
      <c r="G84" s="33"/>
      <c r="H84" s="33"/>
      <c r="I84" s="34"/>
    </row>
    <row r="85" spans="1:9" ht="46.5" customHeight="1" x14ac:dyDescent="0.25"/>
    <row r="86" spans="1:9" ht="41.25" customHeight="1" x14ac:dyDescent="0.25"/>
    <row r="87" spans="1:9" ht="40.5" customHeight="1" x14ac:dyDescent="0.25"/>
    <row r="88" spans="1:9" ht="40.5" customHeight="1" x14ac:dyDescent="0.25"/>
    <row r="89" spans="1:9" ht="42.75" customHeight="1" x14ac:dyDescent="0.25"/>
    <row r="90" spans="1:9" ht="41.25" customHeight="1" x14ac:dyDescent="0.25"/>
    <row r="91" spans="1:9" ht="43.5" customHeight="1" x14ac:dyDescent="0.25"/>
    <row r="92" spans="1:9" ht="42" customHeight="1" x14ac:dyDescent="0.25"/>
    <row r="93" spans="1:9" ht="42" customHeight="1" x14ac:dyDescent="0.25"/>
    <row r="94" spans="1:9" ht="45" customHeight="1" x14ac:dyDescent="0.25"/>
    <row r="95" spans="1:9" ht="42.75" customHeight="1" x14ac:dyDescent="0.25"/>
    <row r="96" spans="1:9" ht="32.25" customHeight="1" x14ac:dyDescent="0.25"/>
  </sheetData>
  <autoFilter ref="A25:I65" xr:uid="{264DE9AF-8A76-45AD-B7B6-3762AFCC94BD}">
    <filterColumn colId="7" showButton="0"/>
  </autoFilter>
  <mergeCells count="30">
    <mergeCell ref="E83:I83"/>
    <mergeCell ref="A7:E7"/>
    <mergeCell ref="B10:E10"/>
    <mergeCell ref="C11:E11"/>
    <mergeCell ref="C12:E12"/>
    <mergeCell ref="E71:I71"/>
    <mergeCell ref="E81:I81"/>
    <mergeCell ref="E82:I82"/>
    <mergeCell ref="E78:I78"/>
    <mergeCell ref="E79:I79"/>
    <mergeCell ref="E80:I80"/>
    <mergeCell ref="E72:I72"/>
    <mergeCell ref="E73:I73"/>
    <mergeCell ref="E74:I74"/>
    <mergeCell ref="E75:I75"/>
    <mergeCell ref="E76:I76"/>
    <mergeCell ref="A1:E1"/>
    <mergeCell ref="A2:E2"/>
    <mergeCell ref="A3:E3"/>
    <mergeCell ref="A4:E4"/>
    <mergeCell ref="A5:E5"/>
    <mergeCell ref="E77:I77"/>
    <mergeCell ref="A6:E6"/>
    <mergeCell ref="C13:E13"/>
    <mergeCell ref="C14:E14"/>
    <mergeCell ref="B19:E19"/>
    <mergeCell ref="H25:I25"/>
    <mergeCell ref="C15:E15"/>
    <mergeCell ref="C17:E17"/>
    <mergeCell ref="C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B43E-DB11-409D-A45C-D32E789DE0D9}">
  <dimension ref="A1:J104"/>
  <sheetViews>
    <sheetView tabSelected="1" workbookViewId="0">
      <selection activeCell="A97" sqref="A97"/>
    </sheetView>
  </sheetViews>
  <sheetFormatPr defaultRowHeight="15" x14ac:dyDescent="0.25"/>
  <cols>
    <col min="1" max="1" width="18.7109375" style="2" customWidth="1"/>
    <col min="2" max="2" width="55.140625" style="2" customWidth="1"/>
    <col min="3" max="3" width="26" style="1" customWidth="1"/>
    <col min="4" max="4" width="39.7109375" style="2" bestFit="1" customWidth="1"/>
    <col min="5" max="5" width="13.5703125" style="18" customWidth="1"/>
    <col min="6" max="6" width="9.140625" style="1"/>
    <col min="7" max="7" width="12.140625" style="1" customWidth="1"/>
    <col min="8" max="8" width="10.5703125" style="1" customWidth="1"/>
    <col min="9" max="9" width="47.42578125" style="2" customWidth="1"/>
    <col min="10" max="16384" width="9.140625" style="2"/>
  </cols>
  <sheetData>
    <row r="1" spans="1:5" x14ac:dyDescent="0.25">
      <c r="A1" s="75" t="s">
        <v>0</v>
      </c>
      <c r="B1" s="75"/>
      <c r="C1" s="75"/>
      <c r="D1" s="75"/>
      <c r="E1" s="75"/>
    </row>
    <row r="2" spans="1:5" x14ac:dyDescent="0.25">
      <c r="A2" s="75" t="s">
        <v>314</v>
      </c>
      <c r="B2" s="75"/>
      <c r="C2" s="75"/>
      <c r="D2" s="75"/>
      <c r="E2" s="75"/>
    </row>
    <row r="3" spans="1:5" x14ac:dyDescent="0.25">
      <c r="A3" s="75"/>
      <c r="B3" s="75"/>
      <c r="C3" s="75"/>
      <c r="D3" s="75"/>
      <c r="E3" s="75"/>
    </row>
    <row r="4" spans="1:5" x14ac:dyDescent="0.25">
      <c r="A4" s="76" t="s">
        <v>1</v>
      </c>
      <c r="B4" s="76"/>
      <c r="C4" s="76"/>
      <c r="D4" s="76"/>
      <c r="E4" s="76"/>
    </row>
    <row r="5" spans="1:5" x14ac:dyDescent="0.25">
      <c r="A5" s="75"/>
      <c r="B5" s="75"/>
      <c r="C5" s="75"/>
      <c r="D5" s="75"/>
      <c r="E5" s="75"/>
    </row>
    <row r="6" spans="1:5" ht="90.75" customHeight="1" x14ac:dyDescent="0.25">
      <c r="A6" s="77" t="s">
        <v>2</v>
      </c>
      <c r="B6" s="77"/>
      <c r="C6" s="77"/>
      <c r="D6" s="77"/>
      <c r="E6" s="77"/>
    </row>
    <row r="7" spans="1:5" x14ac:dyDescent="0.25">
      <c r="A7" s="71"/>
      <c r="B7" s="71"/>
      <c r="C7" s="71"/>
      <c r="D7" s="71"/>
      <c r="E7" s="71"/>
    </row>
    <row r="8" spans="1:5" x14ac:dyDescent="0.25">
      <c r="A8" s="3"/>
      <c r="B8" s="4"/>
      <c r="C8" s="5"/>
      <c r="D8" s="4"/>
      <c r="E8" s="6"/>
    </row>
    <row r="9" spans="1:5" x14ac:dyDescent="0.25">
      <c r="A9" s="4"/>
      <c r="B9" s="4"/>
      <c r="C9" s="5"/>
      <c r="D9" s="4"/>
      <c r="E9" s="6"/>
    </row>
    <row r="10" spans="1:5" x14ac:dyDescent="0.25">
      <c r="A10" s="7" t="s">
        <v>3</v>
      </c>
      <c r="B10" s="72" t="s">
        <v>4</v>
      </c>
      <c r="C10" s="73"/>
      <c r="D10" s="73"/>
      <c r="E10" s="74"/>
    </row>
    <row r="11" spans="1:5" x14ac:dyDescent="0.25">
      <c r="A11" s="56">
        <v>58210.65</v>
      </c>
      <c r="B11" s="9">
        <v>3111</v>
      </c>
      <c r="C11" s="60" t="s">
        <v>5</v>
      </c>
      <c r="D11" s="60"/>
      <c r="E11" s="60"/>
    </row>
    <row r="12" spans="1:5" x14ac:dyDescent="0.25">
      <c r="A12" s="57">
        <v>2300</v>
      </c>
      <c r="B12" s="9">
        <v>3121</v>
      </c>
      <c r="C12" s="60" t="s">
        <v>254</v>
      </c>
      <c r="D12" s="60"/>
      <c r="E12" s="60"/>
    </row>
    <row r="13" spans="1:5" x14ac:dyDescent="0.25">
      <c r="A13" s="44">
        <v>9247.8700000000008</v>
      </c>
      <c r="B13" s="9">
        <v>3132</v>
      </c>
      <c r="C13" s="60" t="s">
        <v>7</v>
      </c>
      <c r="D13" s="60"/>
      <c r="E13" s="60"/>
    </row>
    <row r="14" spans="1:5" x14ac:dyDescent="0.25">
      <c r="A14" s="45">
        <v>10386.959999999999</v>
      </c>
      <c r="B14" s="9">
        <v>3211</v>
      </c>
      <c r="C14" s="60" t="s">
        <v>8</v>
      </c>
      <c r="D14" s="60"/>
      <c r="E14" s="60"/>
    </row>
    <row r="15" spans="1:5" x14ac:dyDescent="0.25">
      <c r="A15" s="44">
        <v>1274.5899999999999</v>
      </c>
      <c r="B15" s="9">
        <v>3212</v>
      </c>
      <c r="C15" s="60" t="s">
        <v>9</v>
      </c>
      <c r="D15" s="60"/>
      <c r="E15" s="60"/>
    </row>
    <row r="16" spans="1:5" x14ac:dyDescent="0.25">
      <c r="A16" s="11">
        <v>3893.55</v>
      </c>
      <c r="B16" s="9">
        <v>3291</v>
      </c>
      <c r="C16" s="60" t="s">
        <v>19</v>
      </c>
      <c r="D16" s="60"/>
      <c r="E16" s="60"/>
    </row>
    <row r="17" spans="1:10" x14ac:dyDescent="0.25">
      <c r="A17" s="11"/>
      <c r="B17" s="9"/>
      <c r="C17" s="61"/>
      <c r="D17" s="62"/>
      <c r="E17" s="63"/>
    </row>
    <row r="18" spans="1:10" x14ac:dyDescent="0.25">
      <c r="A18" s="12">
        <f>SUM(A11:A17)</f>
        <v>85313.62000000001</v>
      </c>
      <c r="B18" s="64" t="s">
        <v>315</v>
      </c>
      <c r="C18" s="65"/>
      <c r="D18" s="65"/>
      <c r="E18" s="66"/>
    </row>
    <row r="19" spans="1:10" x14ac:dyDescent="0.25">
      <c r="A19" s="13"/>
      <c r="B19" s="14"/>
      <c r="C19" s="15"/>
      <c r="D19" s="14"/>
      <c r="E19" s="16"/>
    </row>
    <row r="20" spans="1:10" x14ac:dyDescent="0.25">
      <c r="A20" s="13"/>
      <c r="B20" s="14"/>
      <c r="C20" s="15"/>
      <c r="D20" s="14"/>
      <c r="E20" s="16"/>
    </row>
    <row r="21" spans="1:10" x14ac:dyDescent="0.25">
      <c r="A21" s="13"/>
      <c r="B21" s="14"/>
      <c r="C21" s="15"/>
      <c r="D21" s="14"/>
      <c r="E21" s="16"/>
    </row>
    <row r="22" spans="1:10" x14ac:dyDescent="0.25">
      <c r="A22" s="17" t="s">
        <v>179</v>
      </c>
      <c r="B22" s="14"/>
      <c r="C22" s="15"/>
      <c r="D22" s="14"/>
      <c r="E22" s="16"/>
    </row>
    <row r="23" spans="1:10" ht="20.25" customHeight="1" x14ac:dyDescent="0.25">
      <c r="J23" s="42"/>
    </row>
    <row r="24" spans="1:10" ht="27.75" customHeight="1" x14ac:dyDescent="0.25">
      <c r="A24" s="28" t="s">
        <v>37</v>
      </c>
      <c r="B24" s="28" t="s">
        <v>21</v>
      </c>
      <c r="C24" s="28" t="s">
        <v>38</v>
      </c>
      <c r="D24" s="28" t="s">
        <v>39</v>
      </c>
      <c r="E24" s="28" t="s">
        <v>40</v>
      </c>
      <c r="F24" s="28" t="s">
        <v>41</v>
      </c>
      <c r="G24" s="28" t="s">
        <v>42</v>
      </c>
      <c r="H24" s="67" t="s">
        <v>43</v>
      </c>
      <c r="I24" s="67"/>
      <c r="J24" s="42"/>
    </row>
    <row r="25" spans="1:10" ht="19.5" customHeight="1" x14ac:dyDescent="0.25">
      <c r="A25" s="29" t="s">
        <v>142</v>
      </c>
      <c r="B25" s="43" t="s">
        <v>330</v>
      </c>
      <c r="C25" s="43" t="s">
        <v>308</v>
      </c>
      <c r="D25" s="43" t="s">
        <v>331</v>
      </c>
      <c r="E25" s="44">
        <v>183.72</v>
      </c>
      <c r="F25" s="43" t="s">
        <v>44</v>
      </c>
      <c r="G25" s="43" t="s">
        <v>332</v>
      </c>
      <c r="H25" s="43" t="s">
        <v>87</v>
      </c>
      <c r="I25" s="43" t="s">
        <v>8</v>
      </c>
      <c r="J25" s="42"/>
    </row>
    <row r="26" spans="1:10" ht="19.5" customHeight="1" x14ac:dyDescent="0.25">
      <c r="A26" s="29" t="s">
        <v>143</v>
      </c>
      <c r="B26" s="43" t="s">
        <v>126</v>
      </c>
      <c r="C26" s="43" t="s">
        <v>127</v>
      </c>
      <c r="D26" s="43" t="s">
        <v>128</v>
      </c>
      <c r="E26" s="44">
        <v>16701.330000000002</v>
      </c>
      <c r="F26" s="43" t="s">
        <v>44</v>
      </c>
      <c r="G26" s="43" t="s">
        <v>332</v>
      </c>
      <c r="H26" s="43" t="s">
        <v>74</v>
      </c>
      <c r="I26" s="43" t="s">
        <v>14</v>
      </c>
      <c r="J26" s="42"/>
    </row>
    <row r="27" spans="1:10" ht="19.5" customHeight="1" x14ac:dyDescent="0.25">
      <c r="A27" s="29" t="s">
        <v>147</v>
      </c>
      <c r="B27" s="43" t="s">
        <v>47</v>
      </c>
      <c r="C27" s="43" t="s">
        <v>48</v>
      </c>
      <c r="D27" s="43" t="s">
        <v>49</v>
      </c>
      <c r="E27" s="44">
        <v>5500</v>
      </c>
      <c r="F27" s="43" t="s">
        <v>44</v>
      </c>
      <c r="G27" s="43" t="s">
        <v>332</v>
      </c>
      <c r="H27" s="43" t="s">
        <v>50</v>
      </c>
      <c r="I27" s="43" t="s">
        <v>16</v>
      </c>
    </row>
    <row r="28" spans="1:10" ht="19.5" customHeight="1" x14ac:dyDescent="0.25">
      <c r="A28" s="29" t="s">
        <v>148</v>
      </c>
      <c r="B28" s="43" t="s">
        <v>113</v>
      </c>
      <c r="C28" s="43" t="s">
        <v>114</v>
      </c>
      <c r="D28" s="43" t="s">
        <v>115</v>
      </c>
      <c r="E28" s="44">
        <v>2037.5</v>
      </c>
      <c r="F28" s="43" t="s">
        <v>44</v>
      </c>
      <c r="G28" s="43" t="s">
        <v>332</v>
      </c>
      <c r="H28" s="43" t="s">
        <v>50</v>
      </c>
      <c r="I28" s="43" t="s">
        <v>16</v>
      </c>
    </row>
    <row r="29" spans="1:10" ht="19.5" customHeight="1" x14ac:dyDescent="0.25">
      <c r="A29" s="29" t="s">
        <v>144</v>
      </c>
      <c r="B29" s="43" t="s">
        <v>196</v>
      </c>
      <c r="C29" s="43" t="s">
        <v>197</v>
      </c>
      <c r="D29" s="43" t="s">
        <v>198</v>
      </c>
      <c r="E29" s="44">
        <v>1249.22</v>
      </c>
      <c r="F29" s="43" t="s">
        <v>44</v>
      </c>
      <c r="G29" s="43" t="s">
        <v>332</v>
      </c>
      <c r="H29" s="43" t="s">
        <v>74</v>
      </c>
      <c r="I29" s="43" t="s">
        <v>14</v>
      </c>
    </row>
    <row r="30" spans="1:10" ht="19.5" customHeight="1" x14ac:dyDescent="0.25">
      <c r="A30" s="29" t="s">
        <v>145</v>
      </c>
      <c r="B30" s="43" t="s">
        <v>229</v>
      </c>
      <c r="C30" s="43" t="s">
        <v>230</v>
      </c>
      <c r="D30" s="43" t="s">
        <v>231</v>
      </c>
      <c r="E30" s="44">
        <v>239.8</v>
      </c>
      <c r="F30" s="43" t="s">
        <v>44</v>
      </c>
      <c r="G30" s="43" t="s">
        <v>332</v>
      </c>
      <c r="H30" s="43" t="s">
        <v>69</v>
      </c>
      <c r="I30" s="43" t="s">
        <v>20</v>
      </c>
    </row>
    <row r="31" spans="1:10" ht="19.5" customHeight="1" x14ac:dyDescent="0.25">
      <c r="A31" s="29" t="s">
        <v>146</v>
      </c>
      <c r="B31" s="43" t="s">
        <v>119</v>
      </c>
      <c r="C31" s="43" t="s">
        <v>120</v>
      </c>
      <c r="D31" s="43" t="s">
        <v>121</v>
      </c>
      <c r="E31" s="44">
        <v>11.6</v>
      </c>
      <c r="F31" s="43" t="s">
        <v>44</v>
      </c>
      <c r="G31" s="43" t="s">
        <v>332</v>
      </c>
      <c r="H31" s="43" t="s">
        <v>87</v>
      </c>
      <c r="I31" s="43" t="s">
        <v>8</v>
      </c>
    </row>
    <row r="32" spans="1:10" ht="19.5" customHeight="1" x14ac:dyDescent="0.25">
      <c r="A32" s="29" t="s">
        <v>150</v>
      </c>
      <c r="B32" s="43" t="s">
        <v>119</v>
      </c>
      <c r="C32" s="43" t="s">
        <v>120</v>
      </c>
      <c r="D32" s="43" t="s">
        <v>121</v>
      </c>
      <c r="E32" s="44">
        <v>953.2</v>
      </c>
      <c r="F32" s="43" t="s">
        <v>44</v>
      </c>
      <c r="G32" s="43" t="s">
        <v>332</v>
      </c>
      <c r="H32" s="43" t="s">
        <v>122</v>
      </c>
      <c r="I32" s="43" t="s">
        <v>11</v>
      </c>
    </row>
    <row r="33" spans="1:9" ht="19.5" customHeight="1" x14ac:dyDescent="0.25">
      <c r="A33" s="29" t="s">
        <v>149</v>
      </c>
      <c r="B33" s="43" t="s">
        <v>333</v>
      </c>
      <c r="C33" s="43" t="s">
        <v>334</v>
      </c>
      <c r="D33" s="43" t="s">
        <v>335</v>
      </c>
      <c r="E33" s="44">
        <v>283.19</v>
      </c>
      <c r="F33" s="43" t="s">
        <v>44</v>
      </c>
      <c r="G33" s="43" t="s">
        <v>332</v>
      </c>
      <c r="H33" s="43" t="s">
        <v>87</v>
      </c>
      <c r="I33" s="43" t="s">
        <v>8</v>
      </c>
    </row>
    <row r="34" spans="1:9" ht="19.5" customHeight="1" x14ac:dyDescent="0.25">
      <c r="A34" s="29" t="s">
        <v>151</v>
      </c>
      <c r="B34" s="43" t="s">
        <v>333</v>
      </c>
      <c r="C34" s="43" t="s">
        <v>334</v>
      </c>
      <c r="D34" s="43" t="s">
        <v>335</v>
      </c>
      <c r="E34" s="44">
        <v>666.41</v>
      </c>
      <c r="F34" s="43" t="s">
        <v>44</v>
      </c>
      <c r="G34" s="43" t="s">
        <v>332</v>
      </c>
      <c r="H34" s="43" t="s">
        <v>88</v>
      </c>
      <c r="I34" s="43" t="s">
        <v>18</v>
      </c>
    </row>
    <row r="35" spans="1:9" ht="19.5" customHeight="1" x14ac:dyDescent="0.25">
      <c r="A35" s="29" t="s">
        <v>152</v>
      </c>
      <c r="B35" s="43" t="s">
        <v>336</v>
      </c>
      <c r="C35" s="43" t="s">
        <v>337</v>
      </c>
      <c r="D35" s="43" t="s">
        <v>338</v>
      </c>
      <c r="E35" s="44">
        <v>884</v>
      </c>
      <c r="F35" s="43" t="s">
        <v>44</v>
      </c>
      <c r="G35" s="43" t="s">
        <v>332</v>
      </c>
      <c r="H35" s="43" t="s">
        <v>87</v>
      </c>
      <c r="I35" s="43" t="s">
        <v>8</v>
      </c>
    </row>
    <row r="36" spans="1:9" ht="19.5" customHeight="1" x14ac:dyDescent="0.25">
      <c r="A36" s="29" t="s">
        <v>153</v>
      </c>
      <c r="B36" s="43" t="s">
        <v>336</v>
      </c>
      <c r="C36" s="43" t="s">
        <v>337</v>
      </c>
      <c r="D36" s="43" t="s">
        <v>338</v>
      </c>
      <c r="E36" s="44">
        <v>1135.5</v>
      </c>
      <c r="F36" s="43" t="s">
        <v>44</v>
      </c>
      <c r="G36" s="43" t="s">
        <v>332</v>
      </c>
      <c r="H36" s="43" t="s">
        <v>88</v>
      </c>
      <c r="I36" s="43" t="s">
        <v>18</v>
      </c>
    </row>
    <row r="37" spans="1:9" ht="19.5" customHeight="1" x14ac:dyDescent="0.25">
      <c r="A37" s="29" t="s">
        <v>154</v>
      </c>
      <c r="B37" s="43" t="s">
        <v>107</v>
      </c>
      <c r="C37" s="43" t="s">
        <v>108</v>
      </c>
      <c r="D37" s="43" t="s">
        <v>109</v>
      </c>
      <c r="E37" s="44">
        <v>178.12</v>
      </c>
      <c r="F37" s="43" t="s">
        <v>44</v>
      </c>
      <c r="G37" s="43" t="s">
        <v>332</v>
      </c>
      <c r="H37" s="43" t="s">
        <v>58</v>
      </c>
      <c r="I37" s="43" t="s">
        <v>17</v>
      </c>
    </row>
    <row r="38" spans="1:9" ht="19.5" customHeight="1" x14ac:dyDescent="0.25">
      <c r="A38" s="29" t="s">
        <v>155</v>
      </c>
      <c r="B38" s="43" t="s">
        <v>193</v>
      </c>
      <c r="C38" s="43" t="s">
        <v>194</v>
      </c>
      <c r="D38" s="43" t="s">
        <v>195</v>
      </c>
      <c r="E38" s="44">
        <v>140.13</v>
      </c>
      <c r="F38" s="43" t="s">
        <v>44</v>
      </c>
      <c r="G38" s="43" t="s">
        <v>332</v>
      </c>
      <c r="H38" s="43" t="s">
        <v>73</v>
      </c>
      <c r="I38" s="43" t="s">
        <v>13</v>
      </c>
    </row>
    <row r="39" spans="1:9" ht="19.5" customHeight="1" x14ac:dyDescent="0.25">
      <c r="A39" s="29" t="s">
        <v>156</v>
      </c>
      <c r="B39" s="43" t="s">
        <v>51</v>
      </c>
      <c r="C39" s="43" t="s">
        <v>52</v>
      </c>
      <c r="D39" s="43" t="s">
        <v>53</v>
      </c>
      <c r="E39" s="44">
        <v>178.75</v>
      </c>
      <c r="F39" s="43" t="s">
        <v>44</v>
      </c>
      <c r="G39" s="43" t="s">
        <v>332</v>
      </c>
      <c r="H39" s="43" t="s">
        <v>54</v>
      </c>
      <c r="I39" s="43" t="s">
        <v>10</v>
      </c>
    </row>
    <row r="40" spans="1:9" ht="19.5" customHeight="1" x14ac:dyDescent="0.25">
      <c r="A40" s="29" t="s">
        <v>157</v>
      </c>
      <c r="B40" s="43" t="s">
        <v>339</v>
      </c>
      <c r="C40" s="43" t="s">
        <v>340</v>
      </c>
      <c r="D40" s="43" t="s">
        <v>341</v>
      </c>
      <c r="E40" s="44">
        <v>75</v>
      </c>
      <c r="F40" s="43" t="s">
        <v>44</v>
      </c>
      <c r="G40" s="43" t="s">
        <v>332</v>
      </c>
      <c r="H40" s="43" t="s">
        <v>58</v>
      </c>
      <c r="I40" s="43" t="s">
        <v>17</v>
      </c>
    </row>
    <row r="41" spans="1:9" ht="19.5" customHeight="1" x14ac:dyDescent="0.25">
      <c r="A41" s="29" t="s">
        <v>158</v>
      </c>
      <c r="B41" s="43" t="s">
        <v>55</v>
      </c>
      <c r="C41" s="43" t="s">
        <v>56</v>
      </c>
      <c r="D41" s="43" t="s">
        <v>57</v>
      </c>
      <c r="E41" s="44">
        <v>248.85</v>
      </c>
      <c r="F41" s="43" t="s">
        <v>44</v>
      </c>
      <c r="G41" s="43" t="s">
        <v>332</v>
      </c>
      <c r="H41" s="43" t="s">
        <v>58</v>
      </c>
      <c r="I41" s="43" t="s">
        <v>17</v>
      </c>
    </row>
    <row r="42" spans="1:9" ht="19.5" customHeight="1" x14ac:dyDescent="0.25">
      <c r="A42" s="29" t="s">
        <v>159</v>
      </c>
      <c r="B42" s="43" t="s">
        <v>62</v>
      </c>
      <c r="C42" s="43" t="s">
        <v>63</v>
      </c>
      <c r="D42" s="43" t="s">
        <v>64</v>
      </c>
      <c r="E42" s="44">
        <v>231.25</v>
      </c>
      <c r="F42" s="43" t="s">
        <v>44</v>
      </c>
      <c r="G42" s="43" t="s">
        <v>332</v>
      </c>
      <c r="H42" s="43" t="s">
        <v>46</v>
      </c>
      <c r="I42" s="43" t="s">
        <v>15</v>
      </c>
    </row>
    <row r="43" spans="1:9" ht="19.5" customHeight="1" x14ac:dyDescent="0.25">
      <c r="A43" s="29" t="s">
        <v>160</v>
      </c>
      <c r="B43" s="43" t="s">
        <v>132</v>
      </c>
      <c r="C43" s="43" t="s">
        <v>133</v>
      </c>
      <c r="D43" s="43" t="s">
        <v>134</v>
      </c>
      <c r="E43" s="44">
        <v>2450</v>
      </c>
      <c r="F43" s="43" t="s">
        <v>44</v>
      </c>
      <c r="G43" s="43" t="s">
        <v>332</v>
      </c>
      <c r="H43" s="43" t="s">
        <v>50</v>
      </c>
      <c r="I43" s="43" t="s">
        <v>16</v>
      </c>
    </row>
    <row r="44" spans="1:9" ht="19.5" customHeight="1" x14ac:dyDescent="0.25">
      <c r="A44" s="29" t="s">
        <v>161</v>
      </c>
      <c r="B44" s="43" t="s">
        <v>47</v>
      </c>
      <c r="C44" s="43" t="s">
        <v>48</v>
      </c>
      <c r="D44" s="43" t="s">
        <v>49</v>
      </c>
      <c r="E44" s="44">
        <v>39.5</v>
      </c>
      <c r="F44" s="43" t="s">
        <v>44</v>
      </c>
      <c r="G44" s="43" t="s">
        <v>332</v>
      </c>
      <c r="H44" s="43" t="s">
        <v>54</v>
      </c>
      <c r="I44" s="43" t="s">
        <v>10</v>
      </c>
    </row>
    <row r="45" spans="1:9" ht="19.5" customHeight="1" x14ac:dyDescent="0.25">
      <c r="A45" s="29" t="s">
        <v>162</v>
      </c>
      <c r="B45" s="43" t="s">
        <v>202</v>
      </c>
      <c r="C45" s="43" t="s">
        <v>203</v>
      </c>
      <c r="D45" s="43" t="s">
        <v>204</v>
      </c>
      <c r="E45" s="44">
        <v>213</v>
      </c>
      <c r="F45" s="43" t="s">
        <v>44</v>
      </c>
      <c r="G45" s="43" t="s">
        <v>332</v>
      </c>
      <c r="H45" s="43" t="s">
        <v>87</v>
      </c>
      <c r="I45" s="43" t="s">
        <v>8</v>
      </c>
    </row>
    <row r="46" spans="1:9" ht="19.5" customHeight="1" x14ac:dyDescent="0.25">
      <c r="A46" s="29" t="s">
        <v>163</v>
      </c>
      <c r="B46" s="43" t="s">
        <v>199</v>
      </c>
      <c r="C46" s="43" t="s">
        <v>200</v>
      </c>
      <c r="D46" s="43" t="s">
        <v>201</v>
      </c>
      <c r="E46" s="44">
        <v>17.45</v>
      </c>
      <c r="F46" s="43" t="s">
        <v>44</v>
      </c>
      <c r="G46" s="43" t="s">
        <v>332</v>
      </c>
      <c r="H46" s="43" t="s">
        <v>69</v>
      </c>
      <c r="I46" s="43" t="s">
        <v>20</v>
      </c>
    </row>
    <row r="47" spans="1:9" ht="19.5" customHeight="1" x14ac:dyDescent="0.25">
      <c r="A47" s="29" t="s">
        <v>164</v>
      </c>
      <c r="B47" s="43" t="s">
        <v>202</v>
      </c>
      <c r="C47" s="43" t="s">
        <v>203</v>
      </c>
      <c r="D47" s="43" t="s">
        <v>204</v>
      </c>
      <c r="E47" s="44">
        <v>1800</v>
      </c>
      <c r="F47" s="43" t="s">
        <v>44</v>
      </c>
      <c r="G47" s="43" t="s">
        <v>332</v>
      </c>
      <c r="H47" s="43" t="s">
        <v>74</v>
      </c>
      <c r="I47" s="43" t="s">
        <v>14</v>
      </c>
    </row>
    <row r="48" spans="1:9" ht="19.5" customHeight="1" x14ac:dyDescent="0.25">
      <c r="A48" s="29" t="s">
        <v>165</v>
      </c>
      <c r="B48" s="43" t="s">
        <v>202</v>
      </c>
      <c r="C48" s="43" t="s">
        <v>203</v>
      </c>
      <c r="D48" s="43" t="s">
        <v>204</v>
      </c>
      <c r="E48" s="44">
        <v>930</v>
      </c>
      <c r="F48" s="43" t="s">
        <v>44</v>
      </c>
      <c r="G48" s="43" t="s">
        <v>332</v>
      </c>
      <c r="H48" s="43" t="s">
        <v>69</v>
      </c>
      <c r="I48" s="43" t="s">
        <v>20</v>
      </c>
    </row>
    <row r="49" spans="1:9" ht="19.5" customHeight="1" x14ac:dyDescent="0.25">
      <c r="A49" s="29" t="s">
        <v>166</v>
      </c>
      <c r="B49" s="43" t="s">
        <v>59</v>
      </c>
      <c r="C49" s="43" t="s">
        <v>60</v>
      </c>
      <c r="D49" s="43" t="s">
        <v>61</v>
      </c>
      <c r="E49" s="44">
        <v>1730.07</v>
      </c>
      <c r="F49" s="43" t="s">
        <v>44</v>
      </c>
      <c r="G49" s="43" t="s">
        <v>332</v>
      </c>
      <c r="H49" s="43" t="s">
        <v>46</v>
      </c>
      <c r="I49" s="43" t="s">
        <v>15</v>
      </c>
    </row>
    <row r="50" spans="1:9" ht="19.5" customHeight="1" x14ac:dyDescent="0.25">
      <c r="A50" s="29" t="s">
        <v>167</v>
      </c>
      <c r="B50" s="43" t="s">
        <v>70</v>
      </c>
      <c r="C50" s="43" t="s">
        <v>71</v>
      </c>
      <c r="D50" s="43" t="s">
        <v>72</v>
      </c>
      <c r="E50" s="44">
        <v>263.14</v>
      </c>
      <c r="F50" s="43" t="s">
        <v>44</v>
      </c>
      <c r="G50" s="43" t="s">
        <v>332</v>
      </c>
      <c r="H50" s="43" t="s">
        <v>73</v>
      </c>
      <c r="I50" s="43" t="s">
        <v>13</v>
      </c>
    </row>
    <row r="51" spans="1:9" ht="19.5" customHeight="1" x14ac:dyDescent="0.25">
      <c r="A51" s="29" t="s">
        <v>168</v>
      </c>
      <c r="B51" s="43" t="s">
        <v>70</v>
      </c>
      <c r="C51" s="43" t="s">
        <v>71</v>
      </c>
      <c r="D51" s="43" t="s">
        <v>72</v>
      </c>
      <c r="E51" s="44">
        <v>110.97</v>
      </c>
      <c r="F51" s="43" t="s">
        <v>44</v>
      </c>
      <c r="G51" s="43" t="s">
        <v>332</v>
      </c>
      <c r="H51" s="43" t="s">
        <v>74</v>
      </c>
      <c r="I51" s="43" t="s">
        <v>14</v>
      </c>
    </row>
    <row r="52" spans="1:9" ht="19.5" customHeight="1" x14ac:dyDescent="0.25">
      <c r="A52" s="29" t="s">
        <v>169</v>
      </c>
      <c r="B52" s="43" t="s">
        <v>75</v>
      </c>
      <c r="C52" s="43" t="s">
        <v>76</v>
      </c>
      <c r="D52" s="43" t="s">
        <v>77</v>
      </c>
      <c r="E52" s="44">
        <v>180</v>
      </c>
      <c r="F52" s="43" t="s">
        <v>44</v>
      </c>
      <c r="G52" s="43" t="s">
        <v>332</v>
      </c>
      <c r="H52" s="43" t="s">
        <v>54</v>
      </c>
      <c r="I52" s="43" t="s">
        <v>10</v>
      </c>
    </row>
    <row r="53" spans="1:9" ht="19.5" customHeight="1" x14ac:dyDescent="0.25">
      <c r="A53" s="29" t="s">
        <v>170</v>
      </c>
      <c r="B53" s="43" t="s">
        <v>81</v>
      </c>
      <c r="C53" s="43" t="s">
        <v>82</v>
      </c>
      <c r="D53" s="43" t="s">
        <v>83</v>
      </c>
      <c r="E53" s="44">
        <v>174.63</v>
      </c>
      <c r="F53" s="43" t="s">
        <v>44</v>
      </c>
      <c r="G53" s="43" t="s">
        <v>332</v>
      </c>
      <c r="H53" s="43" t="s">
        <v>54</v>
      </c>
      <c r="I53" s="43" t="s">
        <v>10</v>
      </c>
    </row>
    <row r="54" spans="1:9" ht="19.5" customHeight="1" x14ac:dyDescent="0.25">
      <c r="A54" s="29" t="s">
        <v>171</v>
      </c>
      <c r="B54" s="43" t="s">
        <v>89</v>
      </c>
      <c r="C54" s="43" t="s">
        <v>90</v>
      </c>
      <c r="D54" s="43" t="s">
        <v>91</v>
      </c>
      <c r="E54" s="44">
        <v>770.56</v>
      </c>
      <c r="F54" s="43" t="s">
        <v>44</v>
      </c>
      <c r="G54" s="43" t="s">
        <v>332</v>
      </c>
      <c r="H54" s="43" t="s">
        <v>54</v>
      </c>
      <c r="I54" s="43" t="s">
        <v>10</v>
      </c>
    </row>
    <row r="55" spans="1:9" ht="19.5" customHeight="1" x14ac:dyDescent="0.25">
      <c r="A55" s="29" t="s">
        <v>172</v>
      </c>
      <c r="B55" s="43" t="s">
        <v>343</v>
      </c>
      <c r="C55" s="43" t="s">
        <v>344</v>
      </c>
      <c r="D55" s="43" t="s">
        <v>345</v>
      </c>
      <c r="E55" s="44">
        <v>13.82</v>
      </c>
      <c r="F55" s="43" t="s">
        <v>44</v>
      </c>
      <c r="G55" s="43" t="s">
        <v>332</v>
      </c>
      <c r="H55" s="43" t="s">
        <v>346</v>
      </c>
      <c r="I55" s="43" t="s">
        <v>347</v>
      </c>
    </row>
    <row r="56" spans="1:9" ht="19.5" customHeight="1" x14ac:dyDescent="0.25">
      <c r="A56" s="29" t="s">
        <v>173</v>
      </c>
      <c r="B56" s="43" t="s">
        <v>104</v>
      </c>
      <c r="C56" s="43" t="s">
        <v>105</v>
      </c>
      <c r="D56" s="43" t="s">
        <v>106</v>
      </c>
      <c r="E56" s="44">
        <v>500</v>
      </c>
      <c r="F56" s="43" t="s">
        <v>44</v>
      </c>
      <c r="G56" s="43" t="s">
        <v>332</v>
      </c>
      <c r="H56" s="43" t="s">
        <v>87</v>
      </c>
      <c r="I56" s="43" t="s">
        <v>8</v>
      </c>
    </row>
    <row r="57" spans="1:9" ht="19.5" customHeight="1" x14ac:dyDescent="0.25">
      <c r="A57" s="29" t="s">
        <v>174</v>
      </c>
      <c r="B57" s="43" t="s">
        <v>348</v>
      </c>
      <c r="C57" s="43" t="s">
        <v>349</v>
      </c>
      <c r="D57" s="43" t="s">
        <v>350</v>
      </c>
      <c r="E57" s="44">
        <v>640</v>
      </c>
      <c r="F57" s="43" t="s">
        <v>44</v>
      </c>
      <c r="G57" s="43" t="s">
        <v>332</v>
      </c>
      <c r="H57" s="43" t="s">
        <v>46</v>
      </c>
      <c r="I57" s="43" t="s">
        <v>15</v>
      </c>
    </row>
    <row r="58" spans="1:9" ht="19.5" customHeight="1" x14ac:dyDescent="0.25">
      <c r="A58" s="29" t="s">
        <v>175</v>
      </c>
      <c r="B58" s="43" t="s">
        <v>290</v>
      </c>
      <c r="C58" s="43" t="s">
        <v>291</v>
      </c>
      <c r="D58" s="43" t="s">
        <v>292</v>
      </c>
      <c r="E58" s="44">
        <v>207</v>
      </c>
      <c r="F58" s="43" t="s">
        <v>44</v>
      </c>
      <c r="G58" s="43" t="s">
        <v>332</v>
      </c>
      <c r="H58" s="43" t="s">
        <v>87</v>
      </c>
      <c r="I58" s="43" t="s">
        <v>8</v>
      </c>
    </row>
    <row r="59" spans="1:9" ht="19.5" customHeight="1" x14ac:dyDescent="0.25">
      <c r="A59" s="29" t="s">
        <v>176</v>
      </c>
      <c r="B59" s="43" t="s">
        <v>290</v>
      </c>
      <c r="C59" s="43" t="s">
        <v>291</v>
      </c>
      <c r="D59" s="43" t="s">
        <v>292</v>
      </c>
      <c r="E59" s="44">
        <v>1135</v>
      </c>
      <c r="F59" s="43" t="s">
        <v>44</v>
      </c>
      <c r="G59" s="43" t="s">
        <v>332</v>
      </c>
      <c r="H59" s="43" t="s">
        <v>88</v>
      </c>
      <c r="I59" s="43" t="s">
        <v>18</v>
      </c>
    </row>
    <row r="60" spans="1:9" s="23" customFormat="1" ht="19.5" customHeight="1" x14ac:dyDescent="0.25">
      <c r="A60" s="29" t="s">
        <v>177</v>
      </c>
      <c r="B60" s="43" t="s">
        <v>113</v>
      </c>
      <c r="C60" s="43" t="s">
        <v>114</v>
      </c>
      <c r="D60" s="43" t="s">
        <v>115</v>
      </c>
      <c r="E60" s="44">
        <v>262.5</v>
      </c>
      <c r="F60" s="43" t="s">
        <v>44</v>
      </c>
      <c r="G60" s="43" t="s">
        <v>332</v>
      </c>
      <c r="H60" s="43" t="s">
        <v>235</v>
      </c>
      <c r="I60" s="43" t="s">
        <v>236</v>
      </c>
    </row>
    <row r="61" spans="1:9" ht="19.5" customHeight="1" x14ac:dyDescent="0.25">
      <c r="A61" s="29" t="s">
        <v>178</v>
      </c>
      <c r="B61" s="43" t="s">
        <v>351</v>
      </c>
      <c r="C61" s="43" t="s">
        <v>352</v>
      </c>
      <c r="D61" s="43" t="s">
        <v>353</v>
      </c>
      <c r="E61" s="44">
        <v>1875</v>
      </c>
      <c r="F61" s="43" t="s">
        <v>44</v>
      </c>
      <c r="G61" s="43" t="s">
        <v>332</v>
      </c>
      <c r="H61" s="43" t="s">
        <v>46</v>
      </c>
      <c r="I61" s="43" t="s">
        <v>15</v>
      </c>
    </row>
    <row r="62" spans="1:9" ht="19.5" customHeight="1" x14ac:dyDescent="0.25">
      <c r="A62" s="29" t="s">
        <v>255</v>
      </c>
      <c r="B62" s="43" t="s">
        <v>354</v>
      </c>
      <c r="C62" s="43" t="s">
        <v>355</v>
      </c>
      <c r="D62" s="43" t="s">
        <v>356</v>
      </c>
      <c r="E62" s="44">
        <v>1500</v>
      </c>
      <c r="F62" s="43" t="s">
        <v>44</v>
      </c>
      <c r="G62" s="43" t="s">
        <v>332</v>
      </c>
      <c r="H62" s="43" t="s">
        <v>74</v>
      </c>
      <c r="I62" s="43" t="s">
        <v>14</v>
      </c>
    </row>
    <row r="63" spans="1:9" ht="18.75" customHeight="1" x14ac:dyDescent="0.25">
      <c r="A63" s="29" t="s">
        <v>256</v>
      </c>
      <c r="B63" s="43" t="s">
        <v>354</v>
      </c>
      <c r="C63" s="43" t="s">
        <v>355</v>
      </c>
      <c r="D63" s="43" t="s">
        <v>356</v>
      </c>
      <c r="E63" s="44">
        <v>4950</v>
      </c>
      <c r="F63" s="43" t="s">
        <v>44</v>
      </c>
      <c r="G63" s="43" t="s">
        <v>332</v>
      </c>
      <c r="H63" s="43" t="s">
        <v>69</v>
      </c>
      <c r="I63" s="43" t="s">
        <v>20</v>
      </c>
    </row>
    <row r="64" spans="1:9" ht="18" customHeight="1" x14ac:dyDescent="0.25">
      <c r="A64" s="29" t="s">
        <v>262</v>
      </c>
      <c r="B64" s="43" t="s">
        <v>92</v>
      </c>
      <c r="C64" s="43" t="s">
        <v>93</v>
      </c>
      <c r="D64" s="43" t="s">
        <v>94</v>
      </c>
      <c r="E64" s="44">
        <v>34.700000000000003</v>
      </c>
      <c r="F64" s="43" t="s">
        <v>44</v>
      </c>
      <c r="G64" s="43" t="s">
        <v>332</v>
      </c>
      <c r="H64" s="43" t="s">
        <v>73</v>
      </c>
      <c r="I64" s="43" t="s">
        <v>13</v>
      </c>
    </row>
    <row r="65" spans="1:9" ht="18" customHeight="1" x14ac:dyDescent="0.25">
      <c r="A65" s="29" t="s">
        <v>363</v>
      </c>
      <c r="B65" s="43" t="s">
        <v>214</v>
      </c>
      <c r="C65" s="43" t="s">
        <v>215</v>
      </c>
      <c r="D65" s="43" t="s">
        <v>216</v>
      </c>
      <c r="E65" s="44">
        <v>256.39999999999998</v>
      </c>
      <c r="F65" s="43" t="s">
        <v>44</v>
      </c>
      <c r="G65" s="43" t="s">
        <v>332</v>
      </c>
      <c r="H65" s="43" t="s">
        <v>88</v>
      </c>
      <c r="I65" s="43" t="s">
        <v>18</v>
      </c>
    </row>
    <row r="66" spans="1:9" ht="19.5" customHeight="1" x14ac:dyDescent="0.25">
      <c r="A66" s="29" t="s">
        <v>364</v>
      </c>
      <c r="B66" s="43" t="s">
        <v>357</v>
      </c>
      <c r="C66" s="43" t="s">
        <v>358</v>
      </c>
      <c r="D66" s="43" t="s">
        <v>359</v>
      </c>
      <c r="E66" s="44">
        <v>10.46</v>
      </c>
      <c r="F66" s="43" t="s">
        <v>44</v>
      </c>
      <c r="G66" s="43" t="s">
        <v>332</v>
      </c>
      <c r="H66" s="43" t="s">
        <v>54</v>
      </c>
      <c r="I66" s="43" t="s">
        <v>10</v>
      </c>
    </row>
    <row r="67" spans="1:9" ht="18.75" customHeight="1" x14ac:dyDescent="0.25">
      <c r="A67" s="29" t="s">
        <v>365</v>
      </c>
      <c r="B67" s="43" t="s">
        <v>360</v>
      </c>
      <c r="C67" s="43" t="s">
        <v>361</v>
      </c>
      <c r="D67" s="43" t="s">
        <v>362</v>
      </c>
      <c r="E67" s="44">
        <v>24</v>
      </c>
      <c r="F67" s="43" t="s">
        <v>44</v>
      </c>
      <c r="G67" s="43" t="s">
        <v>332</v>
      </c>
      <c r="H67" s="43" t="s">
        <v>54</v>
      </c>
      <c r="I67" s="43" t="s">
        <v>10</v>
      </c>
    </row>
    <row r="68" spans="1:9" ht="21" customHeight="1" x14ac:dyDescent="0.25">
      <c r="A68" s="29" t="s">
        <v>366</v>
      </c>
      <c r="B68" s="43" t="s">
        <v>129</v>
      </c>
      <c r="C68" s="43" t="s">
        <v>130</v>
      </c>
      <c r="D68" s="43" t="s">
        <v>131</v>
      </c>
      <c r="E68" s="44">
        <v>157.5</v>
      </c>
      <c r="F68" s="43" t="s">
        <v>44</v>
      </c>
      <c r="G68" s="43" t="s">
        <v>332</v>
      </c>
      <c r="H68" s="43" t="s">
        <v>50</v>
      </c>
      <c r="I68" s="43" t="s">
        <v>16</v>
      </c>
    </row>
    <row r="69" spans="1:9" ht="19.5" customHeight="1" x14ac:dyDescent="0.25">
      <c r="A69" s="29" t="s">
        <v>367</v>
      </c>
      <c r="B69" s="43" t="s">
        <v>336</v>
      </c>
      <c r="C69" s="43" t="s">
        <v>337</v>
      </c>
      <c r="D69" s="43" t="s">
        <v>338</v>
      </c>
      <c r="E69" s="44">
        <v>930</v>
      </c>
      <c r="F69" s="43" t="s">
        <v>44</v>
      </c>
      <c r="G69" s="43" t="s">
        <v>332</v>
      </c>
      <c r="H69" s="43" t="s">
        <v>74</v>
      </c>
      <c r="I69" s="43" t="s">
        <v>14</v>
      </c>
    </row>
    <row r="70" spans="1:9" ht="20.25" customHeight="1" x14ac:dyDescent="0.25">
      <c r="A70" s="29" t="s">
        <v>368</v>
      </c>
      <c r="B70" s="43" t="s">
        <v>336</v>
      </c>
      <c r="C70" s="43" t="s">
        <v>337</v>
      </c>
      <c r="D70" s="43" t="s">
        <v>338</v>
      </c>
      <c r="E70" s="44">
        <v>747.6</v>
      </c>
      <c r="F70" s="43" t="s">
        <v>44</v>
      </c>
      <c r="G70" s="43" t="s">
        <v>332</v>
      </c>
      <c r="H70" s="43" t="s">
        <v>69</v>
      </c>
      <c r="I70" s="43" t="s">
        <v>20</v>
      </c>
    </row>
    <row r="71" spans="1:9" ht="20.25" customHeight="1" x14ac:dyDescent="0.25">
      <c r="A71" s="29" t="s">
        <v>369</v>
      </c>
      <c r="B71" s="43" t="s">
        <v>138</v>
      </c>
      <c r="C71" s="43" t="s">
        <v>139</v>
      </c>
      <c r="D71" s="43" t="s">
        <v>140</v>
      </c>
      <c r="E71" s="44">
        <v>1048.3</v>
      </c>
      <c r="F71" s="43" t="s">
        <v>44</v>
      </c>
      <c r="G71" s="43" t="s">
        <v>332</v>
      </c>
      <c r="H71" s="43" t="s">
        <v>74</v>
      </c>
      <c r="I71" s="43" t="s">
        <v>14</v>
      </c>
    </row>
    <row r="72" spans="1:9" ht="19.5" customHeight="1" x14ac:dyDescent="0.25">
      <c r="A72" s="29" t="s">
        <v>370</v>
      </c>
      <c r="B72" s="43" t="s">
        <v>371</v>
      </c>
      <c r="C72" s="43" t="s">
        <v>372</v>
      </c>
      <c r="D72" s="43" t="s">
        <v>373</v>
      </c>
      <c r="E72" s="44">
        <v>1374.2</v>
      </c>
      <c r="F72" s="43" t="s">
        <v>44</v>
      </c>
      <c r="G72" s="43" t="s">
        <v>332</v>
      </c>
      <c r="H72" s="43" t="s">
        <v>74</v>
      </c>
      <c r="I72" s="43" t="s">
        <v>14</v>
      </c>
    </row>
    <row r="73" spans="1:9" ht="20.25" customHeight="1" x14ac:dyDescent="0.25">
      <c r="A73" s="29" t="s">
        <v>374</v>
      </c>
      <c r="B73" s="43" t="s">
        <v>182</v>
      </c>
      <c r="C73" s="43" t="s">
        <v>183</v>
      </c>
      <c r="D73" s="43" t="s">
        <v>265</v>
      </c>
      <c r="E73" s="44">
        <v>66.47</v>
      </c>
      <c r="F73" s="43" t="s">
        <v>44</v>
      </c>
      <c r="G73" s="43" t="s">
        <v>332</v>
      </c>
      <c r="H73" s="43" t="s">
        <v>73</v>
      </c>
      <c r="I73" s="43" t="s">
        <v>13</v>
      </c>
    </row>
    <row r="74" spans="1:9" ht="21" customHeight="1" x14ac:dyDescent="0.25">
      <c r="A74" s="29" t="s">
        <v>379</v>
      </c>
      <c r="B74" s="43" t="s">
        <v>375</v>
      </c>
      <c r="C74" s="43" t="s">
        <v>376</v>
      </c>
      <c r="D74" s="43" t="s">
        <v>377</v>
      </c>
      <c r="E74" s="44">
        <v>86.57</v>
      </c>
      <c r="F74" s="43" t="s">
        <v>44</v>
      </c>
      <c r="G74" s="43" t="s">
        <v>332</v>
      </c>
      <c r="H74" s="43" t="s">
        <v>65</v>
      </c>
      <c r="I74" s="43" t="s">
        <v>378</v>
      </c>
    </row>
    <row r="75" spans="1:9" s="23" customFormat="1" ht="19.5" customHeight="1" x14ac:dyDescent="0.25">
      <c r="A75" s="29" t="s">
        <v>380</v>
      </c>
      <c r="B75" s="43" t="s">
        <v>381</v>
      </c>
      <c r="C75" s="43" t="s">
        <v>382</v>
      </c>
      <c r="D75" s="43" t="s">
        <v>383</v>
      </c>
      <c r="E75" s="44">
        <v>2440</v>
      </c>
      <c r="F75" s="43" t="s">
        <v>44</v>
      </c>
      <c r="G75" s="43" t="s">
        <v>332</v>
      </c>
      <c r="H75" s="58">
        <v>3213</v>
      </c>
      <c r="I75" s="43" t="s">
        <v>261</v>
      </c>
    </row>
    <row r="76" spans="1:9" ht="18" customHeight="1" x14ac:dyDescent="0.25">
      <c r="A76" s="29" t="s">
        <v>384</v>
      </c>
      <c r="B76" s="43" t="s">
        <v>385</v>
      </c>
      <c r="C76" s="43" t="s">
        <v>386</v>
      </c>
      <c r="D76" s="43" t="s">
        <v>387</v>
      </c>
      <c r="E76" s="44">
        <v>1660</v>
      </c>
      <c r="F76" s="43" t="s">
        <v>44</v>
      </c>
      <c r="G76" s="43" t="s">
        <v>332</v>
      </c>
      <c r="H76" s="58">
        <v>3213</v>
      </c>
      <c r="I76" s="43" t="s">
        <v>261</v>
      </c>
    </row>
    <row r="77" spans="1:9" ht="17.25" customHeight="1" x14ac:dyDescent="0.25">
      <c r="A77" s="29" t="s">
        <v>388</v>
      </c>
      <c r="B77" s="43" t="s">
        <v>389</v>
      </c>
      <c r="C77" s="43" t="s">
        <v>390</v>
      </c>
      <c r="D77" s="43" t="s">
        <v>391</v>
      </c>
      <c r="E77" s="44">
        <v>2772</v>
      </c>
      <c r="F77" s="43" t="s">
        <v>44</v>
      </c>
      <c r="G77" s="43" t="s">
        <v>332</v>
      </c>
      <c r="H77" s="43" t="s">
        <v>87</v>
      </c>
      <c r="I77" s="43" t="s">
        <v>8</v>
      </c>
    </row>
    <row r="78" spans="1:9" ht="40.5" customHeight="1" x14ac:dyDescent="0.25">
      <c r="A78" s="36"/>
      <c r="B78" s="36"/>
      <c r="C78" s="37"/>
      <c r="D78" s="38" t="s">
        <v>315</v>
      </c>
      <c r="E78" s="39">
        <f>SUBTOTAL(9,E25:E77)</f>
        <v>62268.409999999989</v>
      </c>
      <c r="F78" s="37"/>
      <c r="G78" s="37"/>
      <c r="H78" s="37"/>
      <c r="I78" s="36"/>
    </row>
    <row r="79" spans="1:9" ht="41.25" customHeight="1" x14ac:dyDescent="0.25">
      <c r="E79" s="19"/>
    </row>
    <row r="80" spans="1:9" ht="41.25" customHeight="1" x14ac:dyDescent="0.25">
      <c r="E80" s="19"/>
    </row>
    <row r="81" spans="1:9" ht="42" customHeight="1" x14ac:dyDescent="0.25">
      <c r="E81" s="19"/>
    </row>
    <row r="82" spans="1:9" ht="40.5" customHeight="1" x14ac:dyDescent="0.25"/>
    <row r="83" spans="1:9" ht="44.25" customHeight="1" x14ac:dyDescent="0.25">
      <c r="A83" s="20" t="s">
        <v>21</v>
      </c>
      <c r="B83" s="20" t="s">
        <v>22</v>
      </c>
      <c r="C83" s="20" t="s">
        <v>23</v>
      </c>
      <c r="D83" s="21" t="s">
        <v>181</v>
      </c>
      <c r="E83" s="68" t="s">
        <v>24</v>
      </c>
      <c r="F83" s="69"/>
      <c r="G83" s="69"/>
      <c r="H83" s="69"/>
      <c r="I83" s="70"/>
    </row>
    <row r="84" spans="1:9" ht="42.75" customHeight="1" x14ac:dyDescent="0.25">
      <c r="A84" s="27" t="s">
        <v>317</v>
      </c>
      <c r="B84" s="22" t="s">
        <v>25</v>
      </c>
      <c r="C84" s="22" t="s">
        <v>25</v>
      </c>
      <c r="D84" s="24">
        <v>2481.96</v>
      </c>
      <c r="E84" s="59" t="s">
        <v>26</v>
      </c>
      <c r="F84" s="59"/>
      <c r="G84" s="59"/>
      <c r="H84" s="59"/>
      <c r="I84" s="59"/>
    </row>
    <row r="85" spans="1:9" ht="46.5" customHeight="1" x14ac:dyDescent="0.25">
      <c r="A85" s="27" t="s">
        <v>33</v>
      </c>
      <c r="B85" s="22" t="s">
        <v>25</v>
      </c>
      <c r="C85" s="22" t="s">
        <v>25</v>
      </c>
      <c r="D85" s="24">
        <f>992.78+992.78</f>
        <v>1985.56</v>
      </c>
      <c r="E85" s="59" t="s">
        <v>26</v>
      </c>
      <c r="F85" s="59"/>
      <c r="G85" s="59"/>
      <c r="H85" s="59"/>
      <c r="I85" s="59"/>
    </row>
    <row r="86" spans="1:9" ht="41.25" customHeight="1" x14ac:dyDescent="0.25">
      <c r="A86" s="27" t="s">
        <v>34</v>
      </c>
      <c r="B86" s="22" t="s">
        <v>25</v>
      </c>
      <c r="C86" s="22" t="s">
        <v>25</v>
      </c>
      <c r="D86" s="24">
        <v>1454.14</v>
      </c>
      <c r="E86" s="59" t="s">
        <v>26</v>
      </c>
      <c r="F86" s="59"/>
      <c r="G86" s="59"/>
      <c r="H86" s="59"/>
      <c r="I86" s="59"/>
    </row>
    <row r="87" spans="1:9" ht="40.5" customHeight="1" x14ac:dyDescent="0.25">
      <c r="A87" s="27" t="s">
        <v>318</v>
      </c>
      <c r="B87" s="22" t="s">
        <v>25</v>
      </c>
      <c r="C87" s="22" t="s">
        <v>25</v>
      </c>
      <c r="D87" s="24">
        <v>2388.91</v>
      </c>
      <c r="E87" s="59" t="s">
        <v>26</v>
      </c>
      <c r="F87" s="59"/>
      <c r="G87" s="59"/>
      <c r="H87" s="59"/>
      <c r="I87" s="59"/>
    </row>
    <row r="88" spans="1:9" ht="40.5" customHeight="1" x14ac:dyDescent="0.25">
      <c r="A88" s="27" t="s">
        <v>319</v>
      </c>
      <c r="B88" s="22" t="s">
        <v>25</v>
      </c>
      <c r="C88" s="22" t="s">
        <v>25</v>
      </c>
      <c r="D88" s="24">
        <v>2388.91</v>
      </c>
      <c r="E88" s="59" t="s">
        <v>26</v>
      </c>
      <c r="F88" s="59"/>
      <c r="G88" s="59"/>
      <c r="H88" s="59"/>
      <c r="I88" s="59"/>
    </row>
    <row r="89" spans="1:9" ht="42.75" customHeight="1" x14ac:dyDescent="0.25">
      <c r="A89" s="27" t="s">
        <v>320</v>
      </c>
      <c r="B89" s="22" t="s">
        <v>25</v>
      </c>
      <c r="C89" s="22" t="s">
        <v>25</v>
      </c>
      <c r="D89" s="24">
        <v>1489.18</v>
      </c>
      <c r="E89" s="59" t="s">
        <v>26</v>
      </c>
      <c r="F89" s="59"/>
      <c r="G89" s="59"/>
      <c r="H89" s="59"/>
      <c r="I89" s="59"/>
    </row>
    <row r="90" spans="1:9" ht="41.25" customHeight="1" x14ac:dyDescent="0.25">
      <c r="A90" s="27" t="s">
        <v>321</v>
      </c>
      <c r="B90" s="22" t="s">
        <v>25</v>
      </c>
      <c r="C90" s="22" t="s">
        <v>25</v>
      </c>
      <c r="D90" s="24">
        <v>2388.91</v>
      </c>
      <c r="E90" s="59" t="s">
        <v>26</v>
      </c>
      <c r="F90" s="59"/>
      <c r="G90" s="59"/>
      <c r="H90" s="59"/>
      <c r="I90" s="59"/>
    </row>
    <row r="91" spans="1:9" ht="43.5" customHeight="1" x14ac:dyDescent="0.25">
      <c r="A91" s="27" t="s">
        <v>322</v>
      </c>
      <c r="B91" s="22" t="s">
        <v>25</v>
      </c>
      <c r="C91" s="22" t="s">
        <v>25</v>
      </c>
      <c r="D91" s="24">
        <v>2428.9</v>
      </c>
      <c r="E91" s="59" t="s">
        <v>26</v>
      </c>
      <c r="F91" s="59"/>
      <c r="G91" s="59"/>
      <c r="H91" s="59"/>
      <c r="I91" s="59"/>
    </row>
    <row r="92" spans="1:9" ht="42" customHeight="1" x14ac:dyDescent="0.25">
      <c r="A92" s="27" t="s">
        <v>323</v>
      </c>
      <c r="B92" s="22" t="s">
        <v>25</v>
      </c>
      <c r="C92" s="22" t="s">
        <v>25</v>
      </c>
      <c r="D92" s="24">
        <v>2786.89</v>
      </c>
      <c r="E92" s="59" t="s">
        <v>26</v>
      </c>
      <c r="F92" s="59"/>
      <c r="G92" s="59"/>
      <c r="H92" s="59"/>
      <c r="I92" s="59"/>
    </row>
    <row r="93" spans="1:9" ht="42" customHeight="1" x14ac:dyDescent="0.25">
      <c r="A93" s="50" t="s">
        <v>324</v>
      </c>
      <c r="B93" s="22" t="s">
        <v>25</v>
      </c>
      <c r="C93" s="22" t="s">
        <v>25</v>
      </c>
      <c r="D93" s="51">
        <v>2897.46</v>
      </c>
      <c r="E93" s="59" t="s">
        <v>26</v>
      </c>
      <c r="F93" s="59"/>
      <c r="G93" s="59"/>
      <c r="H93" s="59"/>
      <c r="I93" s="59"/>
    </row>
    <row r="94" spans="1:9" ht="45" customHeight="1" x14ac:dyDescent="0.25">
      <c r="A94" s="55" t="s">
        <v>325</v>
      </c>
      <c r="B94" s="22" t="s">
        <v>25</v>
      </c>
      <c r="C94" s="22" t="s">
        <v>25</v>
      </c>
      <c r="D94" s="51">
        <v>2434.54</v>
      </c>
      <c r="E94" s="59" t="s">
        <v>26</v>
      </c>
      <c r="F94" s="59"/>
      <c r="G94" s="59"/>
      <c r="H94" s="59"/>
      <c r="I94" s="59"/>
    </row>
    <row r="95" spans="1:9" ht="42.75" customHeight="1" x14ac:dyDescent="0.25">
      <c r="A95" s="50" t="s">
        <v>326</v>
      </c>
      <c r="B95" s="22" t="s">
        <v>25</v>
      </c>
      <c r="C95" s="22" t="s">
        <v>25</v>
      </c>
      <c r="D95" s="51">
        <v>2793.53</v>
      </c>
      <c r="E95" s="59" t="s">
        <v>26</v>
      </c>
      <c r="F95" s="59"/>
      <c r="G95" s="59"/>
      <c r="H95" s="59"/>
      <c r="I95" s="59"/>
    </row>
    <row r="96" spans="1:9" ht="42.75" customHeight="1" x14ac:dyDescent="0.25">
      <c r="A96" s="50" t="s">
        <v>327</v>
      </c>
      <c r="B96" s="22" t="s">
        <v>25</v>
      </c>
      <c r="C96" s="22" t="s">
        <v>25</v>
      </c>
      <c r="D96" s="51">
        <v>3574.84</v>
      </c>
      <c r="E96" s="59" t="s">
        <v>26</v>
      </c>
      <c r="F96" s="59"/>
      <c r="G96" s="59"/>
      <c r="H96" s="59"/>
      <c r="I96" s="59"/>
    </row>
    <row r="97" spans="1:9" ht="46.5" customHeight="1" x14ac:dyDescent="0.25">
      <c r="A97" s="50" t="s">
        <v>328</v>
      </c>
      <c r="B97" s="22" t="s">
        <v>25</v>
      </c>
      <c r="C97" s="22" t="s">
        <v>25</v>
      </c>
      <c r="D97" s="51">
        <v>465.37</v>
      </c>
      <c r="E97" s="59" t="s">
        <v>26</v>
      </c>
      <c r="F97" s="59"/>
      <c r="G97" s="59"/>
      <c r="H97" s="59"/>
      <c r="I97" s="59"/>
    </row>
    <row r="98" spans="1:9" ht="48" customHeight="1" x14ac:dyDescent="0.25">
      <c r="A98" s="50" t="s">
        <v>30</v>
      </c>
      <c r="B98" s="22" t="s">
        <v>25</v>
      </c>
      <c r="C98" s="22" t="s">
        <v>25</v>
      </c>
      <c r="D98" s="51">
        <v>930.76</v>
      </c>
      <c r="E98" s="59" t="s">
        <v>26</v>
      </c>
      <c r="F98" s="59"/>
      <c r="G98" s="59"/>
      <c r="H98" s="59"/>
      <c r="I98" s="59"/>
    </row>
    <row r="99" spans="1:9" ht="42" customHeight="1" x14ac:dyDescent="0.25">
      <c r="A99" s="50" t="s">
        <v>31</v>
      </c>
      <c r="B99" s="22" t="s">
        <v>25</v>
      </c>
      <c r="C99" s="22" t="s">
        <v>25</v>
      </c>
      <c r="D99" s="51">
        <v>1606.72</v>
      </c>
      <c r="E99" s="59" t="s">
        <v>26</v>
      </c>
      <c r="F99" s="59"/>
      <c r="G99" s="59"/>
      <c r="H99" s="59"/>
      <c r="I99" s="59"/>
    </row>
    <row r="100" spans="1:9" ht="42.75" customHeight="1" x14ac:dyDescent="0.25">
      <c r="A100" s="50" t="s">
        <v>241</v>
      </c>
      <c r="B100" s="22" t="s">
        <v>25</v>
      </c>
      <c r="C100" s="22" t="s">
        <v>25</v>
      </c>
      <c r="D100" s="51">
        <v>2836.47</v>
      </c>
      <c r="E100" s="59" t="s">
        <v>26</v>
      </c>
      <c r="F100" s="59"/>
      <c r="G100" s="59"/>
      <c r="H100" s="59"/>
      <c r="I100" s="59"/>
    </row>
    <row r="101" spans="1:9" ht="42.75" customHeight="1" x14ac:dyDescent="0.25">
      <c r="A101" s="50" t="s">
        <v>329</v>
      </c>
      <c r="B101" s="22" t="s">
        <v>25</v>
      </c>
      <c r="C101" s="22" t="s">
        <v>25</v>
      </c>
      <c r="D101" s="51">
        <v>2409.63</v>
      </c>
      <c r="E101" s="59" t="s">
        <v>26</v>
      </c>
      <c r="F101" s="59"/>
      <c r="G101" s="59"/>
      <c r="H101" s="59"/>
      <c r="I101" s="59"/>
    </row>
    <row r="102" spans="1:9" ht="42" customHeight="1" x14ac:dyDescent="0.25">
      <c r="A102" s="55" t="s">
        <v>271</v>
      </c>
      <c r="B102" s="22" t="s">
        <v>25</v>
      </c>
      <c r="C102" s="22" t="s">
        <v>25</v>
      </c>
      <c r="D102" s="51">
        <v>650</v>
      </c>
      <c r="E102" s="59" t="s">
        <v>342</v>
      </c>
      <c r="F102" s="59"/>
      <c r="G102" s="59"/>
      <c r="H102" s="59"/>
      <c r="I102" s="59"/>
    </row>
    <row r="103" spans="1:9" ht="30" x14ac:dyDescent="0.25">
      <c r="A103" s="49" t="s">
        <v>278</v>
      </c>
      <c r="B103" s="22" t="s">
        <v>25</v>
      </c>
      <c r="C103" s="22" t="s">
        <v>25</v>
      </c>
      <c r="D103" s="51">
        <v>800</v>
      </c>
      <c r="E103" s="59" t="s">
        <v>298</v>
      </c>
      <c r="F103" s="59"/>
      <c r="G103" s="59"/>
      <c r="H103" s="59"/>
      <c r="I103" s="59"/>
    </row>
    <row r="104" spans="1:9" ht="39" customHeight="1" x14ac:dyDescent="0.25">
      <c r="A104" s="40"/>
      <c r="B104" s="41"/>
      <c r="C104" s="40" t="s">
        <v>316</v>
      </c>
      <c r="D104" s="25">
        <f>SUM(D84:D103)</f>
        <v>41192.68</v>
      </c>
      <c r="E104" s="32"/>
      <c r="F104" s="33"/>
      <c r="G104" s="33"/>
      <c r="H104" s="33"/>
      <c r="I104" s="34"/>
    </row>
  </sheetData>
  <mergeCells count="38">
    <mergeCell ref="C15:E15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3:E13"/>
    <mergeCell ref="C14:E14"/>
    <mergeCell ref="C16:E16"/>
    <mergeCell ref="C17:E17"/>
    <mergeCell ref="B18:E18"/>
    <mergeCell ref="H24:I24"/>
    <mergeCell ref="E83:I83"/>
    <mergeCell ref="E103:I103"/>
    <mergeCell ref="E95:I95"/>
    <mergeCell ref="E96:I96"/>
    <mergeCell ref="E97:I97"/>
    <mergeCell ref="E98:I98"/>
    <mergeCell ref="E99:I99"/>
    <mergeCell ref="E100:I100"/>
    <mergeCell ref="E101:I101"/>
    <mergeCell ref="E102:I102"/>
    <mergeCell ref="C12:E12"/>
    <mergeCell ref="E90:I90"/>
    <mergeCell ref="E91:I91"/>
    <mergeCell ref="E92:I92"/>
    <mergeCell ref="E93:I93"/>
    <mergeCell ref="E94:I94"/>
    <mergeCell ref="E84:I84"/>
    <mergeCell ref="E85:I85"/>
    <mergeCell ref="E86:I86"/>
    <mergeCell ref="E87:I87"/>
    <mergeCell ref="E88:I88"/>
    <mergeCell ref="E89:I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01_2026</vt:lpstr>
      <vt:lpstr>02_2026</vt:lpstr>
      <vt:lpstr>03_2026</vt:lpstr>
      <vt:lpstr>04_2026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Radoš</dc:creator>
  <cp:lastModifiedBy>Ilka Radoš</cp:lastModifiedBy>
  <dcterms:created xsi:type="dcterms:W3CDTF">2026-02-18T12:10:51Z</dcterms:created>
  <dcterms:modified xsi:type="dcterms:W3CDTF">2026-05-20T07:38:20Z</dcterms:modified>
</cp:coreProperties>
</file>